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\деканат\Стипендія\Стипендія зима 2025-26\Рейтинг на сайт\"/>
    </mc:Choice>
  </mc:AlternateContent>
  <xr:revisionPtr revIDLastSave="0" documentId="13_ncr:1_{2D7016CC-D1F4-400B-AC9A-825CBB26AF4A}" xr6:coauthVersionLast="47" xr6:coauthVersionMax="47" xr10:uidLastSave="{00000000-0000-0000-0000-000000000000}"/>
  <bookViews>
    <workbookView xWindow="-120" yWindow="-120" windowWidth="20640" windowHeight="11160" xr2:uid="{9CE0C62B-970D-4E8B-87A9-F4BB580164C6}"/>
  </bookViews>
  <sheets>
    <sheet name="Маш-11" sheetId="12" r:id="rId1"/>
    <sheet name="Маш-23сп" sheetId="13" r:id="rId2"/>
    <sheet name="Маш-21,22" sheetId="14" r:id="rId3"/>
    <sheet name="Маш-33сп, 34сп" sheetId="16" r:id="rId4"/>
    <sheet name="Маш-31,32" sheetId="15" r:id="rId5"/>
    <sheet name="Маш-42сп" sheetId="18" r:id="rId6"/>
    <sheet name="Маш-41" sheetId="17" r:id="rId7"/>
    <sheet name="Маш-51" sheetId="1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" i="12" l="1"/>
  <c r="U6" i="14" l="1"/>
  <c r="U6" i="13"/>
  <c r="U6" i="19"/>
  <c r="U6" i="18"/>
  <c r="U6" i="17"/>
  <c r="U14" i="16"/>
  <c r="U6" i="15"/>
  <c r="U7" i="14"/>
  <c r="U6" i="12"/>
  <c r="T4" i="19"/>
  <c r="T4" i="18"/>
  <c r="T4" i="17"/>
  <c r="T7" i="19" l="1"/>
  <c r="V7" i="19" s="1"/>
  <c r="T14" i="19"/>
  <c r="V14" i="19" s="1"/>
  <c r="T11" i="19"/>
  <c r="V11" i="19" s="1"/>
  <c r="T15" i="19"/>
  <c r="V15" i="19" s="1"/>
  <c r="T16" i="19"/>
  <c r="V16" i="19" s="1"/>
  <c r="T12" i="19"/>
  <c r="V12" i="19" s="1"/>
  <c r="T9" i="19"/>
  <c r="V9" i="19" s="1"/>
  <c r="T10" i="19"/>
  <c r="V10" i="19" s="1"/>
  <c r="T8" i="19"/>
  <c r="V8" i="19" s="1"/>
  <c r="T13" i="19"/>
  <c r="V13" i="19" s="1"/>
  <c r="T6" i="19"/>
  <c r="V6" i="19" s="1"/>
  <c r="T6" i="18"/>
  <c r="V6" i="18" s="1"/>
  <c r="T9" i="18"/>
  <c r="V9" i="18" s="1"/>
  <c r="T12" i="18"/>
  <c r="V12" i="18" s="1"/>
  <c r="T11" i="18"/>
  <c r="V11" i="18" s="1"/>
  <c r="T13" i="18"/>
  <c r="V13" i="18" s="1"/>
  <c r="T7" i="18"/>
  <c r="V7" i="18" s="1"/>
  <c r="T10" i="18"/>
  <c r="V10" i="18" s="1"/>
  <c r="T14" i="18"/>
  <c r="V14" i="18" s="1"/>
  <c r="T8" i="18"/>
  <c r="V8" i="18" s="1"/>
  <c r="T15" i="18"/>
  <c r="V15" i="18" s="1"/>
  <c r="T15" i="17"/>
  <c r="V15" i="17" s="1"/>
  <c r="T8" i="17"/>
  <c r="V8" i="17" s="1"/>
  <c r="T14" i="17"/>
  <c r="V14" i="17" s="1"/>
  <c r="T16" i="17"/>
  <c r="V16" i="17" s="1"/>
  <c r="T7" i="17"/>
  <c r="V7" i="17" s="1"/>
  <c r="T13" i="17"/>
  <c r="V13" i="17" s="1"/>
  <c r="T10" i="17"/>
  <c r="V10" i="17" s="1"/>
  <c r="T9" i="17"/>
  <c r="V9" i="17" s="1"/>
  <c r="T12" i="17"/>
  <c r="V12" i="17" s="1"/>
  <c r="T6" i="17"/>
  <c r="V6" i="17" s="1"/>
  <c r="T11" i="17"/>
  <c r="V11" i="17" s="1"/>
  <c r="T4" i="16"/>
  <c r="T14" i="16" s="1"/>
  <c r="V14" i="16" s="1"/>
  <c r="T4" i="15"/>
  <c r="T23" i="15" s="1"/>
  <c r="V23" i="15" s="1"/>
  <c r="T4" i="14"/>
  <c r="T4" i="13"/>
  <c r="T14" i="13" s="1"/>
  <c r="V14" i="13" s="1"/>
  <c r="T11" i="13" l="1"/>
  <c r="V11" i="13" s="1"/>
  <c r="T6" i="13"/>
  <c r="V6" i="13" s="1"/>
  <c r="T34" i="14"/>
  <c r="V34" i="14" s="1"/>
  <c r="T33" i="14"/>
  <c r="V33" i="14" s="1"/>
  <c r="T11" i="14"/>
  <c r="V11" i="14" s="1"/>
  <c r="T27" i="14"/>
  <c r="V27" i="14" s="1"/>
  <c r="T39" i="16"/>
  <c r="V39" i="16" s="1"/>
  <c r="T11" i="16"/>
  <c r="V11" i="16" s="1"/>
  <c r="T26" i="16"/>
  <c r="V26" i="16" s="1"/>
  <c r="T36" i="16"/>
  <c r="T9" i="16"/>
  <c r="V9" i="16" s="1"/>
  <c r="T21" i="15"/>
  <c r="V21" i="15" s="1"/>
  <c r="T22" i="15"/>
  <c r="T25" i="15"/>
  <c r="V25" i="15" s="1"/>
  <c r="T13" i="15"/>
  <c r="V13" i="15" s="1"/>
  <c r="T26" i="15"/>
  <c r="V26" i="15" s="1"/>
  <c r="T29" i="15"/>
  <c r="T11" i="15"/>
  <c r="V11" i="15" s="1"/>
  <c r="T31" i="16"/>
  <c r="V31" i="16" s="1"/>
  <c r="T35" i="16"/>
  <c r="V35" i="16" s="1"/>
  <c r="T6" i="16"/>
  <c r="V6" i="16" s="1"/>
  <c r="T38" i="16"/>
  <c r="V38" i="16" s="1"/>
  <c r="T37" i="16"/>
  <c r="V37" i="16" s="1"/>
  <c r="T20" i="16"/>
  <c r="V20" i="16" s="1"/>
  <c r="T41" i="16"/>
  <c r="V41" i="16" s="1"/>
  <c r="T40" i="16"/>
  <c r="V40" i="16" s="1"/>
  <c r="T32" i="16"/>
  <c r="V32" i="16" s="1"/>
  <c r="T19" i="16"/>
  <c r="V19" i="16" s="1"/>
  <c r="T23" i="16"/>
  <c r="V23" i="16" s="1"/>
  <c r="V36" i="16"/>
  <c r="T16" i="16"/>
  <c r="V16" i="16" s="1"/>
  <c r="T17" i="16"/>
  <c r="V17" i="16" s="1"/>
  <c r="T18" i="16"/>
  <c r="V18" i="16" s="1"/>
  <c r="T33" i="16"/>
  <c r="V33" i="16" s="1"/>
  <c r="T8" i="16"/>
  <c r="V8" i="16" s="1"/>
  <c r="T10" i="16"/>
  <c r="V10" i="16" s="1"/>
  <c r="T10" i="15"/>
  <c r="V10" i="15" s="1"/>
  <c r="T19" i="15"/>
  <c r="V19" i="15"/>
  <c r="V29" i="15"/>
  <c r="V22" i="15"/>
  <c r="T27" i="16"/>
  <c r="V27" i="16" s="1"/>
  <c r="T25" i="16"/>
  <c r="V25" i="16" s="1"/>
  <c r="T15" i="16"/>
  <c r="V15" i="16" s="1"/>
  <c r="T29" i="16"/>
  <c r="V29" i="16" s="1"/>
  <c r="T42" i="16"/>
  <c r="V42" i="16" s="1"/>
  <c r="T24" i="16"/>
  <c r="V24" i="16" s="1"/>
  <c r="T30" i="16"/>
  <c r="V30" i="16" s="1"/>
  <c r="T22" i="16"/>
  <c r="V22" i="16" s="1"/>
  <c r="T12" i="16"/>
  <c r="V12" i="16" s="1"/>
  <c r="T34" i="16"/>
  <c r="V34" i="16" s="1"/>
  <c r="T7" i="16"/>
  <c r="V7" i="16" s="1"/>
  <c r="T13" i="16"/>
  <c r="V13" i="16" s="1"/>
  <c r="T21" i="16"/>
  <c r="V21" i="16" s="1"/>
  <c r="T28" i="16"/>
  <c r="V28" i="16" s="1"/>
  <c r="T8" i="15"/>
  <c r="V8" i="15" s="1"/>
  <c r="T28" i="15"/>
  <c r="V28" i="15" s="1"/>
  <c r="T17" i="15"/>
  <c r="V17" i="15" s="1"/>
  <c r="T9" i="15"/>
  <c r="V9" i="15" s="1"/>
  <c r="T6" i="15"/>
  <c r="V6" i="15" s="1"/>
  <c r="T15" i="15"/>
  <c r="V15" i="15" s="1"/>
  <c r="T14" i="15"/>
  <c r="V14" i="15" s="1"/>
  <c r="T12" i="15"/>
  <c r="V12" i="15" s="1"/>
  <c r="T7" i="15"/>
  <c r="V7" i="15" s="1"/>
  <c r="T18" i="15"/>
  <c r="V18" i="15" s="1"/>
  <c r="T16" i="15"/>
  <c r="V16" i="15" s="1"/>
  <c r="T30" i="15"/>
  <c r="V30" i="15" s="1"/>
  <c r="T24" i="15"/>
  <c r="V24" i="15" s="1"/>
  <c r="T31" i="15"/>
  <c r="V31" i="15" s="1"/>
  <c r="T20" i="15"/>
  <c r="V20" i="15" s="1"/>
  <c r="T27" i="15"/>
  <c r="V27" i="15" s="1"/>
  <c r="T23" i="14"/>
  <c r="V23" i="14" s="1"/>
  <c r="T16" i="14"/>
  <c r="V16" i="14" s="1"/>
  <c r="T19" i="14"/>
  <c r="V19" i="14" s="1"/>
  <c r="T24" i="14"/>
  <c r="V24" i="14" s="1"/>
  <c r="T22" i="14"/>
  <c r="V22" i="14" s="1"/>
  <c r="T13" i="14"/>
  <c r="V13" i="14" s="1"/>
  <c r="T25" i="14"/>
  <c r="V25" i="14" s="1"/>
  <c r="T32" i="14"/>
  <c r="V32" i="14" s="1"/>
  <c r="T18" i="14"/>
  <c r="V18" i="14" s="1"/>
  <c r="T31" i="14"/>
  <c r="V31" i="14" s="1"/>
  <c r="T17" i="14"/>
  <c r="V17" i="14" s="1"/>
  <c r="T9" i="14"/>
  <c r="V9" i="14" s="1"/>
  <c r="T21" i="14"/>
  <c r="V21" i="14" s="1"/>
  <c r="T14" i="14"/>
  <c r="V14" i="14" s="1"/>
  <c r="T28" i="14"/>
  <c r="V28" i="14" s="1"/>
  <c r="T7" i="14"/>
  <c r="V7" i="14" s="1"/>
  <c r="T6" i="14"/>
  <c r="V6" i="14" s="1"/>
  <c r="T8" i="14"/>
  <c r="V8" i="14" s="1"/>
  <c r="T10" i="14"/>
  <c r="V10" i="14" s="1"/>
  <c r="T20" i="14"/>
  <c r="V20" i="14" s="1"/>
  <c r="T26" i="14"/>
  <c r="V26" i="14" s="1"/>
  <c r="T12" i="14"/>
  <c r="V12" i="14" s="1"/>
  <c r="T30" i="14"/>
  <c r="V30" i="14" s="1"/>
  <c r="T29" i="14"/>
  <c r="V29" i="14" s="1"/>
  <c r="T15" i="14"/>
  <c r="V15" i="14" s="1"/>
  <c r="T15" i="13"/>
  <c r="V15" i="13" s="1"/>
  <c r="T7" i="13"/>
  <c r="V7" i="13" s="1"/>
  <c r="T9" i="13"/>
  <c r="V9" i="13" s="1"/>
  <c r="T12" i="13"/>
  <c r="V12" i="13" s="1"/>
  <c r="T13" i="13"/>
  <c r="V13" i="13" s="1"/>
  <c r="T8" i="13"/>
  <c r="V8" i="13" s="1"/>
  <c r="T10" i="13"/>
  <c r="V10" i="13" s="1"/>
  <c r="T4" i="12"/>
  <c r="T19" i="12" l="1"/>
  <c r="V19" i="12" s="1"/>
  <c r="T8" i="12"/>
  <c r="V8" i="12" s="1"/>
  <c r="T7" i="12"/>
  <c r="V7" i="12" s="1"/>
  <c r="T10" i="12"/>
  <c r="V10" i="12" s="1"/>
  <c r="T13" i="12"/>
  <c r="V13" i="12" s="1"/>
  <c r="T21" i="12"/>
  <c r="V21" i="12" s="1"/>
  <c r="T20" i="12"/>
  <c r="V20" i="12" s="1"/>
  <c r="T6" i="12"/>
  <c r="V6" i="12" s="1"/>
  <c r="T9" i="12"/>
  <c r="V9" i="12" s="1"/>
  <c r="T11" i="12"/>
  <c r="V11" i="12" s="1"/>
  <c r="T18" i="12"/>
  <c r="V18" i="12" s="1"/>
  <c r="T12" i="12"/>
  <c r="V12" i="12" s="1"/>
  <c r="T17" i="12"/>
  <c r="V17" i="12" s="1"/>
  <c r="T16" i="12"/>
  <c r="V16" i="12" s="1"/>
  <c r="T15" i="12"/>
  <c r="V15" i="12" s="1"/>
  <c r="T14" i="12"/>
  <c r="V14" i="12" s="1"/>
</calcChain>
</file>

<file path=xl/sharedStrings.xml><?xml version="1.0" encoding="utf-8"?>
<sst xmlns="http://schemas.openxmlformats.org/spreadsheetml/2006/main" count="282" uniqueCount="207">
  <si>
    <t>Всього кредитів</t>
  </si>
  <si>
    <t xml:space="preserve">к-сть кредитів </t>
  </si>
  <si>
    <t>№</t>
  </si>
  <si>
    <t>ПІП</t>
  </si>
  <si>
    <t>Назва ОК</t>
  </si>
  <si>
    <t>Іноземна мова</t>
  </si>
  <si>
    <t>Історія України</t>
  </si>
  <si>
    <t>додатковий бал</t>
  </si>
  <si>
    <t>Рейтинговий бал</t>
  </si>
  <si>
    <t>Українська мова за професійним спрямуванням</t>
  </si>
  <si>
    <t>Фізичне виховання та основи захисту України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</si>
  <si>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>)</t>
    </r>
  </si>
  <si>
    <t>Виробничо-передкваліфікаційна</t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</si>
  <si>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Галезеве машинобудування </t>
    </r>
    <r>
      <rPr>
        <sz val="12"/>
        <rFont val="Times New Roman"/>
        <family val="1"/>
        <charset val="204"/>
      </rPr>
      <t>факультету МЕ та ІТ ОС "бакалавр"</t>
    </r>
  </si>
  <si>
    <t>Батьків Ігор-Марко Васильович</t>
  </si>
  <si>
    <t>Горнофлюк Антон Сергійович</t>
  </si>
  <si>
    <t>Дем`янович Дмитро Ярославович</t>
  </si>
  <si>
    <t>Дмитришин Віталій Андрійович</t>
  </si>
  <si>
    <t>Довгуник Олег Андрійович</t>
  </si>
  <si>
    <t>Дробко Назар Михайлович</t>
  </si>
  <si>
    <t>Ждан Дмитро Андрійович</t>
  </si>
  <si>
    <t>Коврига Андрій Олександрович</t>
  </si>
  <si>
    <t>Кулинич Роман Васильович</t>
  </si>
  <si>
    <t>Мінєєв Віталій Борисович</t>
  </si>
  <si>
    <t>Онім Максим Віталійович</t>
  </si>
  <si>
    <t>Пальона Олесь Миколайович</t>
  </si>
  <si>
    <t>Пасельський Денис Олексійович</t>
  </si>
  <si>
    <t>Пастух Володимир Ігорович</t>
  </si>
  <si>
    <t>Рубай Денис Андрійович</t>
  </si>
  <si>
    <t>Соловій Дем`ян Мар`янович</t>
  </si>
  <si>
    <t>Безпека життєдіяльності та охорона праці</t>
  </si>
  <si>
    <t>Математика</t>
  </si>
  <si>
    <t>Нарисна геометрія, інженерна та комп'ютерна графіка</t>
  </si>
  <si>
    <t>Фізика</t>
  </si>
  <si>
    <t>Правила дорожнього руху</t>
  </si>
  <si>
    <t>Структура та організація машинобудівних підприємств</t>
  </si>
  <si>
    <t>Електротехніка та електропривод</t>
  </si>
  <si>
    <t>Інженерна механіка</t>
  </si>
  <si>
    <t>Матеріалознавство і ТКМ</t>
  </si>
  <si>
    <t>Войтович Юрій Андрійович</t>
  </si>
  <si>
    <t>Гайдар Ігор Васильович</t>
  </si>
  <si>
    <t>Кобильник Дем`ян Романович</t>
  </si>
  <si>
    <t>Кобрин Назар Андрійович</t>
  </si>
  <si>
    <t>Коршиков Анатолій Олексійович</t>
  </si>
  <si>
    <t>Крупа Ярослав Михайлович</t>
  </si>
  <si>
    <t>Новосад Богдан Васильович</t>
  </si>
  <si>
    <t>Прончак Мирослав Дмитрович</t>
  </si>
  <si>
    <t>Романюк Віталій Миколайович</t>
  </si>
  <si>
    <t>Сагановський Сергій Ярославович</t>
  </si>
  <si>
    <t>Навчальна практика "Вступ до Фаху"</t>
  </si>
  <si>
    <t>Височанська Анастасія Володимирівна</t>
  </si>
  <si>
    <t>Жура Сергій Сергійович</t>
  </si>
  <si>
    <t>Крушельницький Володимир Андрійович</t>
  </si>
  <si>
    <t>Луцик Денис Валерійович</t>
  </si>
  <si>
    <t>Мармаш Орест Юрійович</t>
  </si>
  <si>
    <t>Миколаєвич Артем Анатолійович</t>
  </si>
  <si>
    <t>Романів Юрій Петрович</t>
  </si>
  <si>
    <t>Слободчук Роман Володимирович</t>
  </si>
  <si>
    <t>Бадзь Роман Романович</t>
  </si>
  <si>
    <t>Басалик Олег Романович</t>
  </si>
  <si>
    <t>Войтик Микола Володимирович</t>
  </si>
  <si>
    <t>Глова Сергій Миколайович</t>
  </si>
  <si>
    <t>Голуб Віктор Михайлович</t>
  </si>
  <si>
    <t>Демський Руслан Богданович</t>
  </si>
  <si>
    <t>Довгун Володимир Богданович</t>
  </si>
  <si>
    <t>Захарко Руслан Ігорович</t>
  </si>
  <si>
    <t>Кіт Василь Андрійович</t>
  </si>
  <si>
    <t>Ковальов Віталій Петрович</t>
  </si>
  <si>
    <t>Козак Назар Борисович</t>
  </si>
  <si>
    <t>Котик Василь Леонідович</t>
  </si>
  <si>
    <t>Коцюрба Андрій Сергійович</t>
  </si>
  <si>
    <t>Курин Анатолій Іванович</t>
  </si>
  <si>
    <t>Лесько Іван Олегович</t>
  </si>
  <si>
    <t>Мацевко Назар Юрійович</t>
  </si>
  <si>
    <t>Сайко Василь Миколайович</t>
  </si>
  <si>
    <t>Сірацький Віталій Миколайович</t>
  </si>
  <si>
    <t>Спанчек Вадим Ілліч</t>
  </si>
  <si>
    <t>Хім`як Олег Володимирович</t>
  </si>
  <si>
    <t>Юрків Роман Володимирович</t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</si>
  <si>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Галезеве машинобудування </t>
    </r>
    <r>
      <rPr>
        <sz val="12"/>
        <rFont val="Times New Roman"/>
        <family val="1"/>
        <charset val="204"/>
      </rPr>
      <t>факультету МЕ та ІТ ОС "бакалавр"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</si>
  <si>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19</t>
    </r>
    <r>
      <rPr>
        <sz val="12"/>
        <rFont val="Times New Roman"/>
        <family val="1"/>
        <charset val="204"/>
      </rPr>
      <t>)</t>
    </r>
  </si>
  <si>
    <r>
      <t xml:space="preserve">Рейтинг студентів 3-ий курс </t>
    </r>
    <r>
      <rPr>
        <b/>
        <sz val="12"/>
        <rFont val="Times New Roman"/>
        <family val="1"/>
        <charset val="204"/>
      </rPr>
      <t xml:space="preserve"> ОП Галезеве машинобудування </t>
    </r>
    <r>
      <rPr>
        <sz val="12"/>
        <rFont val="Times New Roman"/>
        <family val="1"/>
        <charset val="204"/>
      </rPr>
      <t>факультету МЕ та ІТ ОС "бакалавр"</t>
    </r>
  </si>
  <si>
    <t>Деталі машин</t>
  </si>
  <si>
    <t>Основи машинного зору та робототехніка</t>
  </si>
  <si>
    <t>Металообробне обладнання і його спорядження</t>
  </si>
  <si>
    <t>Проектування металоконструкцій в САПР SolidWorks</t>
  </si>
  <si>
    <t>Теорія обробки металів різанням</t>
  </si>
  <si>
    <t>Технологічні основи машинобудування</t>
  </si>
  <si>
    <t>Технологічні основи машинобудування (КР)</t>
  </si>
  <si>
    <t>Технологічна практика</t>
  </si>
  <si>
    <t>Бугай Олександр Андрійович</t>
  </si>
  <si>
    <t>Деменко Анатолій Олексійович</t>
  </si>
  <si>
    <t>Джурик Володимир Романович</t>
  </si>
  <si>
    <t>Добровольський Юрій Васильович</t>
  </si>
  <si>
    <t>Дорош Мар`ян Миколайович</t>
  </si>
  <si>
    <t>Жук Андріян Володимирович</t>
  </si>
  <si>
    <t>Захарко Андрій Романович</t>
  </si>
  <si>
    <t>Кіцера Сергій Романович</t>
  </si>
  <si>
    <t>Костюк Дмитро Богданович</t>
  </si>
  <si>
    <t>Круш Максим Володимирович</t>
  </si>
  <si>
    <t>Мариняк Назар Романович</t>
  </si>
  <si>
    <t>Нагребний Назар Андрійович</t>
  </si>
  <si>
    <t>Форошівський Віталій Сергійович</t>
  </si>
  <si>
    <t>Халанія Олег Петрович</t>
  </si>
  <si>
    <t>Хома Ярослав Ярославович</t>
  </si>
  <si>
    <t>Ціпивко Роман Михайлович</t>
  </si>
  <si>
    <t>Якимів Павло Андрійович</t>
  </si>
  <si>
    <t>Бачинський Володимир Іванович</t>
  </si>
  <si>
    <t>Білецький Микола Богданович</t>
  </si>
  <si>
    <t>Бубісь Андрій Іванович</t>
  </si>
  <si>
    <t>Василів Володимир Степанович</t>
  </si>
  <si>
    <t>Гой Амар Андрійович</t>
  </si>
  <si>
    <t>Мігович Володимир Іванович</t>
  </si>
  <si>
    <t>Стельмах Степан Михайлович</t>
  </si>
  <si>
    <t>Сухович Андрій Володимирович</t>
  </si>
  <si>
    <t>Фокша Іван Романович</t>
  </si>
  <si>
    <t>Бакай Андрій Миколайович</t>
  </si>
  <si>
    <t>Близнюк Артем Олександрович</t>
  </si>
  <si>
    <t>Бобик Андрій Володимирович</t>
  </si>
  <si>
    <t>Брацьо Андрій Юрійович</t>
  </si>
  <si>
    <t>Лаба Назарій Олегович</t>
  </si>
  <si>
    <t>Патер Павло Олексійович</t>
  </si>
  <si>
    <t>Пашкуцький Юрій Володимирович</t>
  </si>
  <si>
    <t>Пиріг Олег Володимирович</t>
  </si>
  <si>
    <t>Серафин Остап Володимирович</t>
  </si>
  <si>
    <t>Слука Павло Ігорович</t>
  </si>
  <si>
    <t>Стахів Роман Орестович</t>
  </si>
  <si>
    <t>Стебівка Дмитро Володимирович</t>
  </si>
  <si>
    <t>Тис Назарій Юрійович</t>
  </si>
  <si>
    <t>Ясіновський Назар Андрійович</t>
  </si>
  <si>
    <t>Яцків Максим Романович</t>
  </si>
  <si>
    <t>Антощак Андрій Михайлович</t>
  </si>
  <si>
    <t>Боднар Ярослав Ігорович</t>
  </si>
  <si>
    <t>Вадяк Артур-Юрій Ігорович</t>
  </si>
  <si>
    <t>Гвоздик Любомир Любомирович</t>
  </si>
  <si>
    <t>Гук Богдан Володимирович</t>
  </si>
  <si>
    <t>Гурський Сергій Євгенійович</t>
  </si>
  <si>
    <t>Загорбенський Роман Миколайович</t>
  </si>
  <si>
    <t>Кобринець Олександр Ігорович</t>
  </si>
  <si>
    <t>Ліпкевич Володимир Сергійович</t>
  </si>
  <si>
    <t>Максимович Олексій Олексійович</t>
  </si>
  <si>
    <t>Мацевко Роман Васильович</t>
  </si>
  <si>
    <t>Папалович Денис Віталійович</t>
  </si>
  <si>
    <t>Пельчарський Михайло Андрійович</t>
  </si>
  <si>
    <t>Скишляк Богдан Андрійович</t>
  </si>
  <si>
    <t>Станько Олег Петрович</t>
  </si>
  <si>
    <t>Стратович Олександр Валерійович</t>
  </si>
  <si>
    <t>Сукмановський Юрій Васильович</t>
  </si>
  <si>
    <t>Терлецький Володимир Петрович</t>
  </si>
  <si>
    <t>Феденечко Андрій Ігорович</t>
  </si>
  <si>
    <t>Ханас Степан Михайлович</t>
  </si>
  <si>
    <t>Школик Іван Андрійович</t>
  </si>
  <si>
    <t>Шостак Андрій Іванович</t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</si>
  <si>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Галезеве машинобудування </t>
    </r>
    <r>
      <rPr>
        <sz val="12"/>
        <rFont val="Times New Roman"/>
        <family val="1"/>
        <charset val="204"/>
      </rPr>
      <t>сороченої програми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факультету МЕ та ІТ ОС "бакалавр"</t>
    </r>
  </si>
  <si>
    <t>Білаш Сергій Васильович</t>
  </si>
  <si>
    <t>Віннічук Назар Валерійович</t>
  </si>
  <si>
    <t>Климків Дмитро Іванович</t>
  </si>
  <si>
    <t>Костельний Олег Тарасович</t>
  </si>
  <si>
    <t>Куляс Остап Петрович</t>
  </si>
  <si>
    <t>Купчак Олег Богданович</t>
  </si>
  <si>
    <t>Лаврись Богдан Васильович</t>
  </si>
  <si>
    <t>Пирський Вадим Олегович</t>
  </si>
  <si>
    <t>Племянік Богдан Миколайович</t>
  </si>
  <si>
    <t>Плясухін Олександр Валентинович</t>
  </si>
  <si>
    <t>Шумада Федір Степанович</t>
  </si>
  <si>
    <t>Електронна комерція</t>
  </si>
  <si>
    <t>Автоматизація виробничих процесів галузі</t>
  </si>
  <si>
    <t>Підйомно-транспортні машини і складське обладнання</t>
  </si>
  <si>
    <t>Програмування обл. з ЧПУ</t>
  </si>
  <si>
    <t>Технології та обл-ня зварювання металів і пластмас</t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</si>
  <si>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Галезеве машинобудування </t>
    </r>
    <r>
      <rPr>
        <sz val="12"/>
        <rFont val="Times New Roman"/>
        <family val="1"/>
        <charset val="204"/>
      </rPr>
      <t>сороченої програми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факультету МЕ та ІТ ОС "бакалавр"</t>
    </r>
  </si>
  <si>
    <r>
      <t xml:space="preserve">Рейтинг студентів 4-ий курс </t>
    </r>
    <r>
      <rPr>
        <b/>
        <sz val="12"/>
        <rFont val="Times New Roman"/>
        <family val="1"/>
        <charset val="204"/>
      </rPr>
      <t xml:space="preserve"> ОП Галезеве машинобудування </t>
    </r>
    <r>
      <rPr>
        <sz val="12"/>
        <rFont val="Times New Roman"/>
        <family val="1"/>
        <charset val="204"/>
      </rPr>
      <t>факультету МЕ та ІТ ОС "бакалавр"</t>
    </r>
  </si>
  <si>
    <r>
      <t xml:space="preserve">Рейтинг студентів 3-ий курс </t>
    </r>
    <r>
      <rPr>
        <b/>
        <sz val="12"/>
        <rFont val="Times New Roman"/>
        <family val="1"/>
        <charset val="204"/>
      </rPr>
      <t xml:space="preserve"> ОП Галезеве машинобудування </t>
    </r>
    <r>
      <rPr>
        <sz val="12"/>
        <rFont val="Times New Roman"/>
        <family val="1"/>
        <charset val="204"/>
      </rPr>
      <t>скороченої програми факультету МЕ та ІТ ОС "бакалавр"</t>
    </r>
  </si>
  <si>
    <t>Технологія і організація ремонту машин</t>
  </si>
  <si>
    <t>Боднар Юрій Анатолійович</t>
  </si>
  <si>
    <t>Владика Назарій Іванович</t>
  </si>
  <si>
    <t>Григор`єв Володимир Володимирович</t>
  </si>
  <si>
    <t>Гук Максим Андрійович</t>
  </si>
  <si>
    <t>Данилюк Дмитро Володимирович</t>
  </si>
  <si>
    <t>Журавчак Олександр Олегович</t>
  </si>
  <si>
    <t>Кавка Олег Миколайович</t>
  </si>
  <si>
    <t>Киценюк Олег Богданович</t>
  </si>
  <si>
    <t>Пекар Андрій Володимирович</t>
  </si>
  <si>
    <t>Рогатий Віталій Павлович</t>
  </si>
  <si>
    <t>Брик Максим Олегович</t>
  </si>
  <si>
    <t>Герасимчук Юрій Ігорович</t>
  </si>
  <si>
    <t>Гладкий Максим Миколайович</t>
  </si>
  <si>
    <t>Головчук Дмитро Юрійович</t>
  </si>
  <si>
    <t>Грудецький Богдан Анатолійович</t>
  </si>
  <si>
    <t>Мазій Денис Володимирович</t>
  </si>
  <si>
    <t>Могилюк Любомир Олександрович</t>
  </si>
  <si>
    <t>Нанівський Ігор Михайлович</t>
  </si>
  <si>
    <t>Сулим Назар Миколайович</t>
  </si>
  <si>
    <t>Шейгец Богдан Миронович</t>
  </si>
  <si>
    <t>Ястремський Артур-Іван Богданович</t>
  </si>
  <si>
    <t>Мехатронні системи</t>
  </si>
  <si>
    <t>Теорія розрахунку та проєктування машин і обладнання</t>
  </si>
  <si>
    <t>Дослідження та оптимізація технологічних процесів обробки деталей у машинобудуванні</t>
  </si>
  <si>
    <t>Нові матеріали та перспективні процеси в технології машинобудування</t>
  </si>
  <si>
    <t>Охорона праці в галузі та цивільний захист</t>
  </si>
  <si>
    <t>Технології машинобудування</t>
  </si>
  <si>
    <t>Технології машинобудування (КР)</t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</si>
  <si>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Галезеве машинобудування </t>
    </r>
    <r>
      <rPr>
        <sz val="12"/>
        <rFont val="Times New Roman"/>
        <family val="1"/>
        <charset val="204"/>
      </rPr>
      <t>факультету МЕ та ІТ ОС "Магістр"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</si>
  <si>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24</t>
    </r>
    <r>
      <rPr>
        <sz val="12"/>
        <rFont val="Times New Roman"/>
        <family val="1"/>
        <charset val="204"/>
      </rPr>
      <t>)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</si>
  <si>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13</t>
    </r>
    <r>
      <rPr>
        <sz val="12"/>
        <rFont val="Times New Roman"/>
        <family val="1"/>
        <charset val="204"/>
      </rPr>
      <t>)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</si>
  <si>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>)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</si>
  <si>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10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</si>
</sst>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0" borderId="1" xfId="0" applyFont="1" applyBorder="1"/>
    <xf numFmtId="0" fontId="1" fillId="0" borderId="0" xfId="0" applyFont="1" applyAlignment="1">
      <alignment horizontal="right" vertical="center" readingOrder="1"/>
    </xf>
    <xf numFmtId="0" fontId="1" fillId="0" borderId="1" xfId="0" applyFont="1" applyBorder="1" applyAlignment="1"/>
    <xf numFmtId="2" fontId="1" fillId="0" borderId="1" xfId="0" applyNumberFormat="1" applyFont="1" applyBorder="1" applyAlignment="1"/>
    <xf numFmtId="0" fontId="1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readingOrder="1"/>
    </xf>
    <xf numFmtId="0" fontId="5" fillId="0" borderId="4" xfId="0" applyFont="1" applyBorder="1"/>
    <xf numFmtId="0" fontId="5" fillId="0" borderId="2" xfId="0" applyFont="1" applyBorder="1" applyAlignment="1">
      <alignment horizontal="center" vertical="center" textRotation="90"/>
    </xf>
    <xf numFmtId="0" fontId="5" fillId="0" borderId="2" xfId="0" applyFont="1" applyBorder="1"/>
    <xf numFmtId="0" fontId="5" fillId="0" borderId="2" xfId="0" applyFont="1" applyBorder="1" applyAlignment="1">
      <alignment horizontal="center" textRotation="90"/>
    </xf>
    <xf numFmtId="0" fontId="1" fillId="0" borderId="0" xfId="0" applyFont="1"/>
    <xf numFmtId="0" fontId="0" fillId="0" borderId="0" xfId="0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2" fontId="1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9" fillId="0" borderId="1" xfId="0" applyFont="1" applyBorder="1" applyAlignment="1">
      <alignment vertical="center" wrapText="1"/>
    </xf>
    <xf numFmtId="0" fontId="9" fillId="0" borderId="0" xfId="0" applyFont="1"/>
    <xf numFmtId="0" fontId="9" fillId="0" borderId="2" xfId="0" applyFont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6D34A-4E4B-406A-B51C-5DA4E423471E}">
  <dimension ref="A1:V21"/>
  <sheetViews>
    <sheetView tabSelected="1" topLeftCell="A11" workbookViewId="0">
      <selection activeCell="B20" sqref="B6:B20"/>
    </sheetView>
  </sheetViews>
  <sheetFormatPr defaultRowHeight="15" x14ac:dyDescent="0.25"/>
  <cols>
    <col min="1" max="1" width="5.85546875" style="27" customWidth="1"/>
    <col min="2" max="2" width="33.42578125" style="27" customWidth="1"/>
    <col min="3" max="3" width="8" style="27" customWidth="1"/>
    <col min="4" max="6" width="5.140625" style="27" customWidth="1"/>
    <col min="7" max="7" width="5.140625" style="10" customWidth="1"/>
    <col min="8" max="19" width="5.140625" style="27" customWidth="1"/>
    <col min="20" max="20" width="7.140625" style="8" customWidth="1"/>
    <col min="21" max="21" width="5.5703125" style="8" customWidth="1"/>
    <col min="22" max="22" width="8.7109375" style="8" customWidth="1"/>
  </cols>
  <sheetData>
    <row r="1" spans="1:22" ht="15.75" x14ac:dyDescent="0.25">
      <c r="A1" s="40" t="s">
        <v>13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22" ht="15.75" x14ac:dyDescent="0.25">
      <c r="B2" s="41" t="s">
        <v>11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8" t="s">
        <v>0</v>
      </c>
    </row>
    <row r="4" spans="1:22" s="14" customFormat="1" ht="25.5" x14ac:dyDescent="0.2">
      <c r="A4" s="11"/>
      <c r="B4" s="11"/>
      <c r="C4" s="12" t="s">
        <v>1</v>
      </c>
      <c r="D4" s="15">
        <v>2</v>
      </c>
      <c r="E4" s="15">
        <v>3</v>
      </c>
      <c r="F4" s="15">
        <v>3</v>
      </c>
      <c r="G4" s="16">
        <v>1.5</v>
      </c>
      <c r="H4" s="15">
        <v>4</v>
      </c>
      <c r="I4" s="15">
        <v>5</v>
      </c>
      <c r="J4" s="15">
        <v>4</v>
      </c>
      <c r="K4" s="15">
        <v>4</v>
      </c>
      <c r="L4" s="11"/>
      <c r="M4" s="11"/>
      <c r="N4" s="11"/>
      <c r="O4" s="11"/>
      <c r="P4" s="11"/>
      <c r="Q4" s="11"/>
      <c r="R4" s="11"/>
      <c r="S4" s="11"/>
      <c r="T4" s="13">
        <f>SUM(D4:S4)</f>
        <v>26.5</v>
      </c>
      <c r="U4" s="11"/>
      <c r="V4" s="11"/>
    </row>
    <row r="5" spans="1:22" s="14" customFormat="1" ht="112.5" customHeight="1" x14ac:dyDescent="0.2">
      <c r="A5" s="15" t="s">
        <v>2</v>
      </c>
      <c r="B5" s="15" t="s">
        <v>3</v>
      </c>
      <c r="C5" s="19" t="s">
        <v>4</v>
      </c>
      <c r="D5" s="3" t="s">
        <v>5</v>
      </c>
      <c r="E5" s="3" t="s">
        <v>6</v>
      </c>
      <c r="F5" s="3" t="s">
        <v>9</v>
      </c>
      <c r="G5" s="3" t="s">
        <v>10</v>
      </c>
      <c r="H5" s="3" t="s">
        <v>30</v>
      </c>
      <c r="I5" s="3" t="s">
        <v>31</v>
      </c>
      <c r="J5" s="3" t="s">
        <v>32</v>
      </c>
      <c r="K5" s="3" t="s">
        <v>33</v>
      </c>
      <c r="L5" s="23"/>
      <c r="M5" s="25"/>
      <c r="N5" s="25"/>
      <c r="O5" s="25"/>
      <c r="P5" s="25"/>
      <c r="Q5" s="25"/>
      <c r="R5" s="25"/>
      <c r="S5" s="25"/>
      <c r="T5" s="15"/>
      <c r="U5" s="24" t="s">
        <v>7</v>
      </c>
      <c r="V5" s="24" t="s">
        <v>8</v>
      </c>
    </row>
    <row r="6" spans="1:22" s="28" customFormat="1" ht="18" customHeight="1" x14ac:dyDescent="0.25">
      <c r="A6" s="39">
        <v>1</v>
      </c>
      <c r="B6" s="42" t="s">
        <v>17</v>
      </c>
      <c r="C6" s="6"/>
      <c r="D6" s="2">
        <v>91</v>
      </c>
      <c r="E6" s="2">
        <v>91</v>
      </c>
      <c r="F6" s="2">
        <v>92</v>
      </c>
      <c r="G6" s="2">
        <v>91</v>
      </c>
      <c r="H6" s="2">
        <v>95</v>
      </c>
      <c r="I6" s="2">
        <v>92</v>
      </c>
      <c r="J6" s="2">
        <v>93</v>
      </c>
      <c r="K6" s="2">
        <v>98</v>
      </c>
      <c r="L6" s="6"/>
      <c r="M6" s="6"/>
      <c r="N6" s="6"/>
      <c r="O6" s="6"/>
      <c r="P6" s="6"/>
      <c r="Q6" s="6"/>
      <c r="R6" s="6"/>
      <c r="S6" s="7"/>
      <c r="T6" s="9">
        <f t="shared" ref="T6:T21" si="0">((D6*$D$4+E6*$E$4+F6*$F$4+G6*$G$4+H6*$H$4+I6*$I$4+J6*$J$4+K6*$K$4+L6*$L$4+M6*$M$4+N6*$N$4+O6*$O$4+P6*$P$4+((Q6+R6)/2)*($Q$4+$R$4))/$T$4)*0.95</f>
        <v>88.600943396226413</v>
      </c>
      <c r="U6" s="1">
        <f>2</f>
        <v>2</v>
      </c>
      <c r="V6" s="9">
        <f t="shared" ref="V6:V21" si="1">T6+U6</f>
        <v>90.600943396226413</v>
      </c>
    </row>
    <row r="7" spans="1:22" s="28" customFormat="1" ht="18" customHeight="1" x14ac:dyDescent="0.25">
      <c r="A7" s="39">
        <v>2</v>
      </c>
      <c r="B7" s="42" t="s">
        <v>28</v>
      </c>
      <c r="C7" s="4"/>
      <c r="D7" s="2">
        <v>90</v>
      </c>
      <c r="E7" s="2">
        <v>91</v>
      </c>
      <c r="F7" s="2">
        <v>90</v>
      </c>
      <c r="G7" s="2">
        <v>96</v>
      </c>
      <c r="H7" s="2">
        <v>95</v>
      </c>
      <c r="I7" s="2">
        <v>75</v>
      </c>
      <c r="J7" s="2">
        <v>90</v>
      </c>
      <c r="K7" s="2">
        <v>91</v>
      </c>
      <c r="L7" s="22"/>
      <c r="M7" s="4"/>
      <c r="N7" s="4"/>
      <c r="O7" s="4"/>
      <c r="P7" s="4"/>
      <c r="Q7" s="4"/>
      <c r="R7" s="4"/>
      <c r="S7" s="4"/>
      <c r="T7" s="9">
        <f t="shared" si="0"/>
        <v>84.101886792452817</v>
      </c>
      <c r="U7" s="1">
        <f>2+0.5</f>
        <v>2.5</v>
      </c>
      <c r="V7" s="9">
        <f t="shared" si="1"/>
        <v>86.601886792452817</v>
      </c>
    </row>
    <row r="8" spans="1:22" s="28" customFormat="1" ht="18" customHeight="1" x14ac:dyDescent="0.25">
      <c r="A8" s="39">
        <v>3</v>
      </c>
      <c r="B8" s="42" t="s">
        <v>25</v>
      </c>
      <c r="C8" s="4"/>
      <c r="D8" s="2">
        <v>90</v>
      </c>
      <c r="E8" s="2">
        <v>92</v>
      </c>
      <c r="F8" s="2">
        <v>91</v>
      </c>
      <c r="G8" s="2">
        <v>90</v>
      </c>
      <c r="H8" s="2">
        <v>90</v>
      </c>
      <c r="I8" s="2">
        <v>77</v>
      </c>
      <c r="J8" s="2">
        <v>93</v>
      </c>
      <c r="K8" s="2">
        <v>100</v>
      </c>
      <c r="L8" s="4"/>
      <c r="M8" s="4"/>
      <c r="N8" s="4"/>
      <c r="O8" s="4"/>
      <c r="P8" s="4"/>
      <c r="Q8" s="4"/>
      <c r="R8" s="4"/>
      <c r="S8" s="4"/>
      <c r="T8" s="9">
        <f t="shared" si="0"/>
        <v>85.356603773584908</v>
      </c>
      <c r="U8" s="1"/>
      <c r="V8" s="9">
        <f t="shared" si="1"/>
        <v>85.356603773584908</v>
      </c>
    </row>
    <row r="9" spans="1:22" s="28" customFormat="1" ht="18" customHeight="1" x14ac:dyDescent="0.25">
      <c r="A9" s="39">
        <v>4</v>
      </c>
      <c r="B9" s="42" t="s">
        <v>14</v>
      </c>
      <c r="C9" s="6"/>
      <c r="D9" s="2">
        <v>90</v>
      </c>
      <c r="E9" s="2">
        <v>91</v>
      </c>
      <c r="F9" s="2">
        <v>90</v>
      </c>
      <c r="G9" s="2">
        <v>78</v>
      </c>
      <c r="H9" s="2">
        <v>92</v>
      </c>
      <c r="I9" s="2">
        <v>80</v>
      </c>
      <c r="J9" s="2">
        <v>91</v>
      </c>
      <c r="K9" s="2">
        <v>98</v>
      </c>
      <c r="L9" s="6"/>
      <c r="M9" s="6"/>
      <c r="N9" s="6"/>
      <c r="O9" s="6"/>
      <c r="P9" s="6"/>
      <c r="Q9" s="6"/>
      <c r="R9" s="6"/>
      <c r="S9" s="7"/>
      <c r="T9" s="9">
        <f t="shared" si="0"/>
        <v>84.747169811320745</v>
      </c>
      <c r="U9" s="1"/>
      <c r="V9" s="9">
        <f t="shared" si="1"/>
        <v>84.747169811320745</v>
      </c>
    </row>
    <row r="10" spans="1:22" s="28" customFormat="1" ht="18.75" customHeight="1" x14ac:dyDescent="0.25">
      <c r="A10" s="39">
        <v>5</v>
      </c>
      <c r="B10" s="42" t="s">
        <v>26</v>
      </c>
      <c r="C10" s="4"/>
      <c r="D10" s="2">
        <v>70</v>
      </c>
      <c r="E10" s="2">
        <v>91</v>
      </c>
      <c r="F10" s="2">
        <v>65</v>
      </c>
      <c r="G10" s="2">
        <v>90</v>
      </c>
      <c r="H10" s="2">
        <v>85</v>
      </c>
      <c r="I10" s="2">
        <v>75</v>
      </c>
      <c r="J10" s="2">
        <v>82</v>
      </c>
      <c r="K10" s="2">
        <v>90</v>
      </c>
      <c r="L10" s="22"/>
      <c r="M10" s="4"/>
      <c r="N10" s="4"/>
      <c r="O10" s="4"/>
      <c r="P10" s="4"/>
      <c r="Q10" s="4"/>
      <c r="R10" s="4"/>
      <c r="S10" s="4"/>
      <c r="T10" s="9">
        <f t="shared" si="0"/>
        <v>76.932075471698099</v>
      </c>
      <c r="U10" s="1"/>
      <c r="V10" s="9">
        <f t="shared" si="1"/>
        <v>76.932075471698099</v>
      </c>
    </row>
    <row r="11" spans="1:22" s="28" customFormat="1" ht="18" customHeight="1" x14ac:dyDescent="0.25">
      <c r="A11" s="2">
        <v>6</v>
      </c>
      <c r="B11" s="42" t="s">
        <v>21</v>
      </c>
      <c r="C11" s="6"/>
      <c r="D11" s="2">
        <v>77</v>
      </c>
      <c r="E11" s="2">
        <v>82</v>
      </c>
      <c r="F11" s="2">
        <v>75</v>
      </c>
      <c r="G11" s="2">
        <v>79</v>
      </c>
      <c r="H11" s="2">
        <v>90</v>
      </c>
      <c r="I11" s="2">
        <v>75</v>
      </c>
      <c r="J11" s="2">
        <v>91</v>
      </c>
      <c r="K11" s="2">
        <v>60</v>
      </c>
      <c r="L11" s="6"/>
      <c r="M11" s="6"/>
      <c r="N11" s="6"/>
      <c r="O11" s="6"/>
      <c r="P11" s="6"/>
      <c r="Q11" s="6"/>
      <c r="R11" s="6"/>
      <c r="S11" s="7"/>
      <c r="T11" s="9">
        <f t="shared" si="0"/>
        <v>74.655660377358487</v>
      </c>
      <c r="U11" s="1"/>
      <c r="V11" s="9">
        <f t="shared" si="1"/>
        <v>74.655660377358487</v>
      </c>
    </row>
    <row r="12" spans="1:22" s="28" customFormat="1" ht="18" customHeight="1" x14ac:dyDescent="0.25">
      <c r="A12" s="39">
        <v>7</v>
      </c>
      <c r="B12" s="42" t="s">
        <v>16</v>
      </c>
      <c r="C12" s="6"/>
      <c r="D12" s="2">
        <v>60</v>
      </c>
      <c r="E12" s="2">
        <v>77</v>
      </c>
      <c r="F12" s="2">
        <v>71</v>
      </c>
      <c r="G12" s="2">
        <v>69</v>
      </c>
      <c r="H12" s="2">
        <v>92</v>
      </c>
      <c r="I12" s="2">
        <v>62</v>
      </c>
      <c r="J12" s="2">
        <v>91</v>
      </c>
      <c r="K12" s="2">
        <v>93</v>
      </c>
      <c r="L12" s="6"/>
      <c r="M12" s="6"/>
      <c r="N12" s="6"/>
      <c r="O12" s="6"/>
      <c r="P12" s="6"/>
      <c r="Q12" s="6"/>
      <c r="R12" s="6"/>
      <c r="S12" s="7"/>
      <c r="T12" s="9">
        <f t="shared" si="0"/>
        <v>74.619811320754721</v>
      </c>
      <c r="U12" s="1"/>
      <c r="V12" s="9">
        <f t="shared" si="1"/>
        <v>74.619811320754721</v>
      </c>
    </row>
    <row r="13" spans="1:22" s="28" customFormat="1" ht="18" customHeight="1" x14ac:dyDescent="0.25">
      <c r="A13" s="39">
        <v>8</v>
      </c>
      <c r="B13" s="42" t="s">
        <v>29</v>
      </c>
      <c r="C13" s="4"/>
      <c r="D13" s="2">
        <v>71</v>
      </c>
      <c r="E13" s="2">
        <v>88</v>
      </c>
      <c r="F13" s="2">
        <v>66</v>
      </c>
      <c r="G13" s="2">
        <v>84</v>
      </c>
      <c r="H13" s="2">
        <v>70</v>
      </c>
      <c r="I13" s="2">
        <v>60</v>
      </c>
      <c r="J13" s="2">
        <v>77</v>
      </c>
      <c r="K13" s="2">
        <v>90</v>
      </c>
      <c r="L13" s="22"/>
      <c r="M13" s="4"/>
      <c r="N13" s="4"/>
      <c r="O13" s="4"/>
      <c r="P13" s="4"/>
      <c r="Q13" s="4"/>
      <c r="R13" s="4"/>
      <c r="S13" s="4"/>
      <c r="T13" s="9">
        <f t="shared" si="0"/>
        <v>70.90943396226416</v>
      </c>
      <c r="U13" s="1"/>
      <c r="V13" s="9">
        <f t="shared" si="1"/>
        <v>70.90943396226416</v>
      </c>
    </row>
    <row r="14" spans="1:22" s="28" customFormat="1" ht="18" customHeight="1" x14ac:dyDescent="0.25">
      <c r="A14" s="39">
        <v>9</v>
      </c>
      <c r="B14" s="42" t="s">
        <v>22</v>
      </c>
      <c r="C14" s="6"/>
      <c r="D14" s="2">
        <v>61</v>
      </c>
      <c r="E14" s="2">
        <v>67</v>
      </c>
      <c r="F14" s="2">
        <v>69</v>
      </c>
      <c r="G14" s="2">
        <v>79</v>
      </c>
      <c r="H14" s="2">
        <v>80</v>
      </c>
      <c r="I14" s="2">
        <v>62</v>
      </c>
      <c r="J14" s="2">
        <v>62</v>
      </c>
      <c r="K14" s="2">
        <v>60</v>
      </c>
      <c r="L14" s="6"/>
      <c r="M14" s="6"/>
      <c r="N14" s="6"/>
      <c r="O14" s="6"/>
      <c r="P14" s="6"/>
      <c r="Q14" s="6"/>
      <c r="R14" s="6"/>
      <c r="S14" s="7"/>
      <c r="T14" s="9">
        <f t="shared" si="0"/>
        <v>63.327358490566034</v>
      </c>
      <c r="U14" s="1"/>
      <c r="V14" s="9">
        <f t="shared" si="1"/>
        <v>63.327358490566034</v>
      </c>
    </row>
    <row r="15" spans="1:22" s="28" customFormat="1" ht="18" customHeight="1" x14ac:dyDescent="0.25">
      <c r="A15" s="39">
        <v>10</v>
      </c>
      <c r="B15" s="42" t="s">
        <v>20</v>
      </c>
      <c r="C15" s="6"/>
      <c r="D15" s="2">
        <v>60</v>
      </c>
      <c r="E15" s="2">
        <v>75</v>
      </c>
      <c r="F15" s="2">
        <v>66</v>
      </c>
      <c r="G15" s="2">
        <v>65</v>
      </c>
      <c r="H15" s="2">
        <v>75</v>
      </c>
      <c r="I15" s="2">
        <v>62</v>
      </c>
      <c r="J15" s="2">
        <v>61</v>
      </c>
      <c r="K15" s="2">
        <v>61</v>
      </c>
      <c r="L15" s="6"/>
      <c r="M15" s="6"/>
      <c r="N15" s="6"/>
      <c r="O15" s="6"/>
      <c r="P15" s="6"/>
      <c r="Q15" s="6"/>
      <c r="R15" s="6"/>
      <c r="S15" s="7"/>
      <c r="T15" s="9">
        <f t="shared" si="0"/>
        <v>62.323584905660383</v>
      </c>
      <c r="U15" s="1"/>
      <c r="V15" s="9">
        <f t="shared" si="1"/>
        <v>62.323584905660383</v>
      </c>
    </row>
    <row r="16" spans="1:22" s="28" customFormat="1" ht="18" customHeight="1" x14ac:dyDescent="0.25">
      <c r="A16" s="39">
        <v>11</v>
      </c>
      <c r="B16" s="42" t="s">
        <v>18</v>
      </c>
      <c r="C16" s="6"/>
      <c r="D16" s="2">
        <v>60</v>
      </c>
      <c r="E16" s="2">
        <v>70</v>
      </c>
      <c r="F16" s="2">
        <v>61</v>
      </c>
      <c r="G16" s="2">
        <v>70</v>
      </c>
      <c r="H16" s="2">
        <v>75</v>
      </c>
      <c r="I16" s="2">
        <v>62</v>
      </c>
      <c r="J16" s="2">
        <v>61</v>
      </c>
      <c r="K16" s="2">
        <v>62</v>
      </c>
      <c r="L16" s="6"/>
      <c r="M16" s="6"/>
      <c r="N16" s="6"/>
      <c r="O16" s="6"/>
      <c r="P16" s="6"/>
      <c r="Q16" s="6"/>
      <c r="R16" s="6"/>
      <c r="S16" s="7"/>
      <c r="T16" s="9">
        <f t="shared" si="0"/>
        <v>61.660377358490557</v>
      </c>
      <c r="U16" s="1"/>
      <c r="V16" s="9">
        <f t="shared" si="1"/>
        <v>61.660377358490557</v>
      </c>
    </row>
    <row r="17" spans="1:22" s="28" customFormat="1" ht="18" customHeight="1" x14ac:dyDescent="0.25">
      <c r="A17" s="2">
        <v>12</v>
      </c>
      <c r="B17" s="42" t="s">
        <v>19</v>
      </c>
      <c r="C17" s="6"/>
      <c r="D17" s="2">
        <v>61</v>
      </c>
      <c r="E17" s="2">
        <v>66</v>
      </c>
      <c r="F17" s="2">
        <v>63</v>
      </c>
      <c r="G17" s="2">
        <v>65</v>
      </c>
      <c r="H17" s="2">
        <v>75</v>
      </c>
      <c r="I17" s="2">
        <v>62</v>
      </c>
      <c r="J17" s="2">
        <v>61</v>
      </c>
      <c r="K17" s="2">
        <v>62</v>
      </c>
      <c r="L17" s="6"/>
      <c r="M17" s="6"/>
      <c r="N17" s="6"/>
      <c r="O17" s="6"/>
      <c r="P17" s="6"/>
      <c r="Q17" s="6"/>
      <c r="R17" s="6"/>
      <c r="S17" s="7"/>
      <c r="T17" s="9">
        <f t="shared" si="0"/>
        <v>61.248113207547171</v>
      </c>
      <c r="U17" s="1"/>
      <c r="V17" s="9">
        <f t="shared" si="1"/>
        <v>61.248113207547171</v>
      </c>
    </row>
    <row r="18" spans="1:22" x14ac:dyDescent="0.25">
      <c r="A18" s="2">
        <v>13</v>
      </c>
      <c r="B18" s="42" t="s">
        <v>23</v>
      </c>
      <c r="C18" s="6"/>
      <c r="D18" s="2">
        <v>61</v>
      </c>
      <c r="E18" s="2">
        <v>68</v>
      </c>
      <c r="F18" s="2">
        <v>62</v>
      </c>
      <c r="G18" s="2">
        <v>65</v>
      </c>
      <c r="H18" s="2">
        <v>75</v>
      </c>
      <c r="I18" s="2">
        <v>62</v>
      </c>
      <c r="J18" s="2">
        <v>62</v>
      </c>
      <c r="K18" s="2">
        <v>60</v>
      </c>
      <c r="L18" s="6"/>
      <c r="M18" s="6"/>
      <c r="N18" s="6"/>
      <c r="O18" s="6"/>
      <c r="P18" s="6"/>
      <c r="Q18" s="6"/>
      <c r="R18" s="6"/>
      <c r="S18" s="7"/>
      <c r="T18" s="9">
        <f t="shared" si="0"/>
        <v>61.212264150943398</v>
      </c>
      <c r="U18" s="1"/>
      <c r="V18" s="9">
        <f t="shared" si="1"/>
        <v>61.212264150943398</v>
      </c>
    </row>
    <row r="19" spans="1:22" x14ac:dyDescent="0.25">
      <c r="A19" s="2">
        <v>14</v>
      </c>
      <c r="B19" s="42" t="s">
        <v>24</v>
      </c>
      <c r="C19" s="6"/>
      <c r="D19" s="2">
        <v>60</v>
      </c>
      <c r="E19" s="2">
        <v>68</v>
      </c>
      <c r="F19" s="2">
        <v>63</v>
      </c>
      <c r="G19" s="2">
        <v>64</v>
      </c>
      <c r="H19" s="2">
        <v>75</v>
      </c>
      <c r="I19" s="2">
        <v>62</v>
      </c>
      <c r="J19" s="2">
        <v>62</v>
      </c>
      <c r="K19" s="2">
        <v>60</v>
      </c>
      <c r="L19" s="6"/>
      <c r="M19" s="6"/>
      <c r="N19" s="6"/>
      <c r="O19" s="6"/>
      <c r="P19" s="6"/>
      <c r="Q19" s="6"/>
      <c r="R19" s="6"/>
      <c r="S19" s="7"/>
      <c r="T19" s="9">
        <f t="shared" si="0"/>
        <v>61.194339622641508</v>
      </c>
      <c r="U19" s="1"/>
      <c r="V19" s="9">
        <f t="shared" si="1"/>
        <v>61.194339622641508</v>
      </c>
    </row>
    <row r="20" spans="1:22" x14ac:dyDescent="0.25">
      <c r="A20" s="2">
        <v>15</v>
      </c>
      <c r="B20" s="42" t="s">
        <v>15</v>
      </c>
      <c r="C20" s="6"/>
      <c r="D20" s="2">
        <v>60</v>
      </c>
      <c r="E20" s="2">
        <v>68</v>
      </c>
      <c r="F20" s="2">
        <v>62</v>
      </c>
      <c r="G20" s="2">
        <v>65</v>
      </c>
      <c r="H20" s="2">
        <v>74</v>
      </c>
      <c r="I20" s="2">
        <v>62</v>
      </c>
      <c r="J20" s="2">
        <v>61</v>
      </c>
      <c r="K20" s="2">
        <v>60</v>
      </c>
      <c r="L20" s="6"/>
      <c r="M20" s="6"/>
      <c r="N20" s="6"/>
      <c r="O20" s="6"/>
      <c r="P20" s="6"/>
      <c r="Q20" s="6"/>
      <c r="R20" s="6"/>
      <c r="S20" s="7"/>
      <c r="T20" s="9">
        <f t="shared" si="0"/>
        <v>60.85377358490566</v>
      </c>
      <c r="U20" s="1"/>
      <c r="V20" s="9">
        <f t="shared" si="1"/>
        <v>60.85377358490566</v>
      </c>
    </row>
    <row r="21" spans="1:22" x14ac:dyDescent="0.25">
      <c r="A21" s="2">
        <v>16</v>
      </c>
      <c r="B21" s="20" t="s">
        <v>27</v>
      </c>
      <c r="C21" s="4"/>
      <c r="D21" s="2">
        <v>60</v>
      </c>
      <c r="E21" s="2">
        <v>63</v>
      </c>
      <c r="F21" s="2">
        <v>60</v>
      </c>
      <c r="G21" s="2">
        <v>71</v>
      </c>
      <c r="H21" s="2">
        <v>75</v>
      </c>
      <c r="I21" s="2">
        <v>62</v>
      </c>
      <c r="J21" s="2">
        <v>62</v>
      </c>
      <c r="K21" s="2">
        <v>60</v>
      </c>
      <c r="L21" s="22"/>
      <c r="M21" s="4"/>
      <c r="N21" s="4"/>
      <c r="O21" s="4"/>
      <c r="P21" s="4"/>
      <c r="Q21" s="4"/>
      <c r="R21" s="4"/>
      <c r="S21" s="4"/>
      <c r="T21" s="9">
        <f t="shared" si="0"/>
        <v>60.710377358490568</v>
      </c>
      <c r="U21" s="1"/>
      <c r="V21" s="9">
        <f t="shared" si="1"/>
        <v>60.710377358490568</v>
      </c>
    </row>
  </sheetData>
  <sortState xmlns:xlrd2="http://schemas.microsoft.com/office/spreadsheetml/2017/richdata2" ref="A6:V9">
    <sortCondition descending="1" ref="V6:V9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2E20C-3323-46C3-980F-121ECB13CF3B}">
  <dimension ref="A1:V16"/>
  <sheetViews>
    <sheetView topLeftCell="A4" workbookViewId="0">
      <selection activeCell="B6" sqref="B6:B14"/>
    </sheetView>
  </sheetViews>
  <sheetFormatPr defaultRowHeight="15" x14ac:dyDescent="0.25"/>
  <cols>
    <col min="1" max="1" width="5.85546875" style="27" customWidth="1"/>
    <col min="2" max="2" width="32.140625" style="27" customWidth="1"/>
    <col min="3" max="3" width="8" style="27" customWidth="1"/>
    <col min="4" max="6" width="5" style="27" customWidth="1"/>
    <col min="7" max="7" width="5" style="10" customWidth="1"/>
    <col min="8" max="19" width="5" style="27" customWidth="1"/>
    <col min="20" max="20" width="7.140625" style="8" customWidth="1"/>
    <col min="21" max="21" width="5.5703125" style="8" customWidth="1"/>
    <col min="22" max="22" width="8.140625" style="8" customWidth="1"/>
  </cols>
  <sheetData>
    <row r="1" spans="1:22" ht="15.75" x14ac:dyDescent="0.25">
      <c r="A1" s="40" t="s">
        <v>153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22" ht="15.75" x14ac:dyDescent="0.25">
      <c r="B2" s="41" t="s">
        <v>11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8" t="s">
        <v>0</v>
      </c>
    </row>
    <row r="4" spans="1:22" s="14" customFormat="1" ht="25.5" x14ac:dyDescent="0.2">
      <c r="A4" s="11"/>
      <c r="B4" s="11"/>
      <c r="C4" s="12" t="s">
        <v>1</v>
      </c>
      <c r="D4" s="15">
        <v>1.5</v>
      </c>
      <c r="E4" s="15">
        <v>3</v>
      </c>
      <c r="F4" s="15">
        <v>3</v>
      </c>
      <c r="G4" s="16">
        <v>1.5</v>
      </c>
      <c r="H4" s="15">
        <v>4</v>
      </c>
      <c r="I4" s="15">
        <v>4</v>
      </c>
      <c r="J4" s="15">
        <v>5</v>
      </c>
      <c r="K4" s="15">
        <v>4</v>
      </c>
      <c r="L4" s="11"/>
      <c r="M4" s="11"/>
      <c r="N4" s="11"/>
      <c r="O4" s="11"/>
      <c r="P4" s="11"/>
      <c r="Q4" s="11"/>
      <c r="R4" s="11"/>
      <c r="S4" s="11"/>
      <c r="T4" s="13">
        <f>SUM(D4:S4)</f>
        <v>26</v>
      </c>
      <c r="U4" s="11"/>
      <c r="V4" s="11"/>
    </row>
    <row r="5" spans="1:22" s="14" customFormat="1" ht="109.5" customHeight="1" x14ac:dyDescent="0.2">
      <c r="A5" s="15" t="s">
        <v>2</v>
      </c>
      <c r="B5" s="15" t="s">
        <v>3</v>
      </c>
      <c r="C5" s="19" t="s">
        <v>4</v>
      </c>
      <c r="D5" s="3" t="s">
        <v>5</v>
      </c>
      <c r="E5" s="3" t="s">
        <v>34</v>
      </c>
      <c r="F5" s="3" t="s">
        <v>35</v>
      </c>
      <c r="G5" s="3" t="s">
        <v>10</v>
      </c>
      <c r="H5" s="3" t="s">
        <v>36</v>
      </c>
      <c r="I5" s="3" t="s">
        <v>37</v>
      </c>
      <c r="J5" s="3" t="s">
        <v>38</v>
      </c>
      <c r="K5" s="3" t="s">
        <v>32</v>
      </c>
      <c r="L5" s="23"/>
      <c r="M5" s="25"/>
      <c r="N5" s="25"/>
      <c r="O5" s="25"/>
      <c r="P5" s="25"/>
      <c r="Q5" s="25"/>
      <c r="R5" s="25"/>
      <c r="S5" s="25"/>
      <c r="T5" s="15"/>
      <c r="U5" s="24" t="s">
        <v>7</v>
      </c>
      <c r="V5" s="24" t="s">
        <v>8</v>
      </c>
    </row>
    <row r="6" spans="1:22" s="28" customFormat="1" ht="16.5" customHeight="1" x14ac:dyDescent="0.25">
      <c r="A6" s="2">
        <v>1</v>
      </c>
      <c r="B6" s="42" t="s">
        <v>47</v>
      </c>
      <c r="C6" s="4"/>
      <c r="D6" s="2">
        <v>92</v>
      </c>
      <c r="E6" s="2">
        <v>100</v>
      </c>
      <c r="F6" s="2">
        <v>95</v>
      </c>
      <c r="G6" s="2">
        <v>92</v>
      </c>
      <c r="H6" s="2">
        <v>92</v>
      </c>
      <c r="I6" s="2">
        <v>98</v>
      </c>
      <c r="J6" s="2">
        <v>93</v>
      </c>
      <c r="K6" s="2">
        <v>92</v>
      </c>
      <c r="L6" s="22"/>
      <c r="M6" s="4"/>
      <c r="N6" s="4"/>
      <c r="O6" s="4"/>
      <c r="P6" s="4"/>
      <c r="Q6" s="4"/>
      <c r="R6" s="4"/>
      <c r="S6" s="4"/>
      <c r="T6" s="9">
        <f t="shared" ref="T6:T15" si="0">((D6*$D$4+E6*$E$4+F6*$F$4+G6*$G$4+H6*$H$4+I6*$I$4+J6*$J$4+K6*$K$4+L6*$L$4+M6*$M$4+N6*$N$4+O6*$O$4+P6*$P$4+((Q6+R6)/2)*($Q$4+$R$4))/$T$4)*0.95</f>
        <v>89.66538461538461</v>
      </c>
      <c r="U6" s="1">
        <f>2+2+1</f>
        <v>5</v>
      </c>
      <c r="V6" s="9">
        <f t="shared" ref="V6:V15" si="1">T6+U6</f>
        <v>94.66538461538461</v>
      </c>
    </row>
    <row r="7" spans="1:22" s="28" customFormat="1" ht="16.5" customHeight="1" x14ac:dyDescent="0.25">
      <c r="A7" s="2">
        <v>2</v>
      </c>
      <c r="B7" s="42" t="s">
        <v>39</v>
      </c>
      <c r="C7" s="6"/>
      <c r="D7" s="2">
        <v>90</v>
      </c>
      <c r="E7" s="2">
        <v>100</v>
      </c>
      <c r="F7" s="2">
        <v>94</v>
      </c>
      <c r="G7" s="2">
        <v>90</v>
      </c>
      <c r="H7" s="2">
        <v>90</v>
      </c>
      <c r="I7" s="2">
        <v>96</v>
      </c>
      <c r="J7" s="2">
        <v>92</v>
      </c>
      <c r="K7" s="2">
        <v>96</v>
      </c>
      <c r="L7" s="6"/>
      <c r="M7" s="6"/>
      <c r="N7" s="6"/>
      <c r="O7" s="6"/>
      <c r="P7" s="6"/>
      <c r="Q7" s="6"/>
      <c r="R7" s="6"/>
      <c r="S7" s="7"/>
      <c r="T7" s="9">
        <f t="shared" si="0"/>
        <v>89.153846153846146</v>
      </c>
      <c r="U7" s="1"/>
      <c r="V7" s="9">
        <f t="shared" si="1"/>
        <v>89.153846153846146</v>
      </c>
    </row>
    <row r="8" spans="1:22" s="28" customFormat="1" ht="16.5" customHeight="1" x14ac:dyDescent="0.25">
      <c r="A8" s="2">
        <v>3</v>
      </c>
      <c r="B8" s="42" t="s">
        <v>41</v>
      </c>
      <c r="C8" s="6"/>
      <c r="D8" s="2">
        <v>62</v>
      </c>
      <c r="E8" s="2">
        <v>76</v>
      </c>
      <c r="F8" s="2">
        <v>91</v>
      </c>
      <c r="G8" s="2">
        <v>76</v>
      </c>
      <c r="H8" s="2">
        <v>72</v>
      </c>
      <c r="I8" s="2">
        <v>76</v>
      </c>
      <c r="J8" s="2">
        <v>76</v>
      </c>
      <c r="K8" s="2">
        <v>63</v>
      </c>
      <c r="L8" s="6"/>
      <c r="M8" s="6"/>
      <c r="N8" s="6"/>
      <c r="O8" s="6"/>
      <c r="P8" s="6"/>
      <c r="Q8" s="6"/>
      <c r="R8" s="6"/>
      <c r="S8" s="7"/>
      <c r="T8" s="9">
        <f t="shared" si="0"/>
        <v>70.592307692307685</v>
      </c>
      <c r="U8" s="1"/>
      <c r="V8" s="9">
        <f t="shared" si="1"/>
        <v>70.592307692307685</v>
      </c>
    </row>
    <row r="9" spans="1:22" s="28" customFormat="1" ht="16.5" customHeight="1" x14ac:dyDescent="0.25">
      <c r="A9" s="2">
        <v>4</v>
      </c>
      <c r="B9" s="42" t="s">
        <v>42</v>
      </c>
      <c r="C9" s="6"/>
      <c r="D9" s="2">
        <v>68</v>
      </c>
      <c r="E9" s="2">
        <v>71</v>
      </c>
      <c r="F9" s="2">
        <v>63</v>
      </c>
      <c r="G9" s="2">
        <v>80</v>
      </c>
      <c r="H9" s="2">
        <v>70</v>
      </c>
      <c r="I9" s="2">
        <v>64</v>
      </c>
      <c r="J9" s="2">
        <v>75</v>
      </c>
      <c r="K9" s="2">
        <v>64</v>
      </c>
      <c r="L9" s="6"/>
      <c r="M9" s="6"/>
      <c r="N9" s="6"/>
      <c r="O9" s="6"/>
      <c r="P9" s="6"/>
      <c r="Q9" s="6"/>
      <c r="R9" s="6"/>
      <c r="S9" s="7"/>
      <c r="T9" s="9">
        <f t="shared" si="0"/>
        <v>65.440384615384616</v>
      </c>
      <c r="U9" s="1"/>
      <c r="V9" s="9">
        <f t="shared" si="1"/>
        <v>65.440384615384616</v>
      </c>
    </row>
    <row r="10" spans="1:22" s="28" customFormat="1" ht="16.5" customHeight="1" x14ac:dyDescent="0.25">
      <c r="A10" s="2">
        <v>5</v>
      </c>
      <c r="B10" s="42" t="s">
        <v>43</v>
      </c>
      <c r="C10" s="6"/>
      <c r="D10" s="2">
        <v>62</v>
      </c>
      <c r="E10" s="2">
        <v>74</v>
      </c>
      <c r="F10" s="2">
        <v>64</v>
      </c>
      <c r="G10" s="2">
        <v>76</v>
      </c>
      <c r="H10" s="2">
        <v>65</v>
      </c>
      <c r="I10" s="2">
        <v>76</v>
      </c>
      <c r="J10" s="2">
        <v>63</v>
      </c>
      <c r="K10" s="2">
        <v>63</v>
      </c>
      <c r="L10" s="6"/>
      <c r="M10" s="6"/>
      <c r="N10" s="6"/>
      <c r="O10" s="6"/>
      <c r="P10" s="6"/>
      <c r="Q10" s="6"/>
      <c r="R10" s="6"/>
      <c r="S10" s="6"/>
      <c r="T10" s="9">
        <f t="shared" si="0"/>
        <v>64.015384615384619</v>
      </c>
      <c r="U10" s="1"/>
      <c r="V10" s="9">
        <f t="shared" si="1"/>
        <v>64.015384615384619</v>
      </c>
    </row>
    <row r="11" spans="1:22" s="28" customFormat="1" ht="16.5" customHeight="1" x14ac:dyDescent="0.25">
      <c r="A11" s="2">
        <v>6</v>
      </c>
      <c r="B11" s="42" t="s">
        <v>46</v>
      </c>
      <c r="C11" s="4"/>
      <c r="D11" s="2">
        <v>65</v>
      </c>
      <c r="E11" s="2">
        <v>65</v>
      </c>
      <c r="F11" s="2">
        <v>78</v>
      </c>
      <c r="G11" s="2">
        <v>78</v>
      </c>
      <c r="H11" s="2">
        <v>70</v>
      </c>
      <c r="I11" s="2">
        <v>66</v>
      </c>
      <c r="J11" s="2">
        <v>63</v>
      </c>
      <c r="K11" s="2">
        <v>60</v>
      </c>
      <c r="L11" s="22"/>
      <c r="M11" s="4"/>
      <c r="N11" s="4"/>
      <c r="O11" s="4"/>
      <c r="P11" s="4"/>
      <c r="Q11" s="4"/>
      <c r="R11" s="4"/>
      <c r="S11" s="4"/>
      <c r="T11" s="9">
        <f t="shared" si="0"/>
        <v>63.668269230769234</v>
      </c>
      <c r="U11" s="1"/>
      <c r="V11" s="9">
        <f t="shared" si="1"/>
        <v>63.668269230769234</v>
      </c>
    </row>
    <row r="12" spans="1:22" s="28" customFormat="1" ht="16.5" customHeight="1" x14ac:dyDescent="0.25">
      <c r="A12" s="2">
        <v>7</v>
      </c>
      <c r="B12" s="42" t="s">
        <v>44</v>
      </c>
      <c r="C12" s="6"/>
      <c r="D12" s="2">
        <v>65</v>
      </c>
      <c r="E12" s="2">
        <v>65</v>
      </c>
      <c r="F12" s="2">
        <v>75</v>
      </c>
      <c r="G12" s="2">
        <v>76</v>
      </c>
      <c r="H12" s="2">
        <v>60</v>
      </c>
      <c r="I12" s="2">
        <v>64</v>
      </c>
      <c r="J12" s="2">
        <v>70</v>
      </c>
      <c r="K12" s="2">
        <v>61</v>
      </c>
      <c r="L12" s="6"/>
      <c r="M12" s="6"/>
      <c r="N12" s="6"/>
      <c r="O12" s="6"/>
      <c r="P12" s="6"/>
      <c r="Q12" s="6"/>
      <c r="R12" s="6"/>
      <c r="S12" s="7"/>
      <c r="T12" s="9">
        <f t="shared" si="0"/>
        <v>62.900961538461537</v>
      </c>
      <c r="U12" s="1"/>
      <c r="V12" s="9">
        <f t="shared" si="1"/>
        <v>62.900961538461537</v>
      </c>
    </row>
    <row r="13" spans="1:22" s="28" customFormat="1" ht="16.5" customHeight="1" x14ac:dyDescent="0.25">
      <c r="A13" s="2">
        <v>8</v>
      </c>
      <c r="B13" s="42" t="s">
        <v>45</v>
      </c>
      <c r="C13" s="6"/>
      <c r="D13" s="2">
        <v>62</v>
      </c>
      <c r="E13" s="2">
        <v>65</v>
      </c>
      <c r="F13" s="2">
        <v>69</v>
      </c>
      <c r="G13" s="2">
        <v>78</v>
      </c>
      <c r="H13" s="2">
        <v>70</v>
      </c>
      <c r="I13" s="2">
        <v>66</v>
      </c>
      <c r="J13" s="2">
        <v>63</v>
      </c>
      <c r="K13" s="2">
        <v>60</v>
      </c>
      <c r="L13" s="6"/>
      <c r="M13" s="6"/>
      <c r="N13" s="6"/>
      <c r="O13" s="6"/>
      <c r="P13" s="6"/>
      <c r="Q13" s="6"/>
      <c r="R13" s="6"/>
      <c r="S13" s="7"/>
      <c r="T13" s="9">
        <f t="shared" si="0"/>
        <v>62.517307692307689</v>
      </c>
      <c r="U13" s="1"/>
      <c r="V13" s="9">
        <f t="shared" si="1"/>
        <v>62.517307692307689</v>
      </c>
    </row>
    <row r="14" spans="1:22" s="28" customFormat="1" ht="16.5" customHeight="1" x14ac:dyDescent="0.25">
      <c r="A14" s="2">
        <v>9</v>
      </c>
      <c r="B14" s="42" t="s">
        <v>48</v>
      </c>
      <c r="C14" s="4"/>
      <c r="D14" s="2">
        <v>63</v>
      </c>
      <c r="E14" s="2">
        <v>72</v>
      </c>
      <c r="F14" s="2">
        <v>64</v>
      </c>
      <c r="G14" s="2">
        <v>64</v>
      </c>
      <c r="H14" s="2">
        <v>65</v>
      </c>
      <c r="I14" s="2">
        <v>65</v>
      </c>
      <c r="J14" s="2">
        <v>65</v>
      </c>
      <c r="K14" s="2">
        <v>62</v>
      </c>
      <c r="L14" s="22"/>
      <c r="M14" s="4"/>
      <c r="N14" s="4"/>
      <c r="O14" s="4"/>
      <c r="P14" s="4"/>
      <c r="Q14" s="4"/>
      <c r="R14" s="4"/>
      <c r="S14" s="4"/>
      <c r="T14" s="9">
        <f t="shared" si="0"/>
        <v>61.804807692307691</v>
      </c>
      <c r="U14" s="1"/>
      <c r="V14" s="9">
        <f t="shared" si="1"/>
        <v>61.804807692307691</v>
      </c>
    </row>
    <row r="15" spans="1:22" s="28" customFormat="1" ht="16.5" customHeight="1" x14ac:dyDescent="0.25">
      <c r="A15" s="2">
        <v>10</v>
      </c>
      <c r="B15" s="20" t="s">
        <v>40</v>
      </c>
      <c r="C15" s="6"/>
      <c r="D15" s="2">
        <v>61</v>
      </c>
      <c r="E15" s="2">
        <v>65</v>
      </c>
      <c r="F15" s="2">
        <v>67</v>
      </c>
      <c r="G15" s="2">
        <v>76</v>
      </c>
      <c r="H15" s="2">
        <v>66</v>
      </c>
      <c r="I15" s="2">
        <v>62</v>
      </c>
      <c r="J15" s="2">
        <v>64</v>
      </c>
      <c r="K15" s="2">
        <v>61</v>
      </c>
      <c r="L15" s="6"/>
      <c r="M15" s="6"/>
      <c r="N15" s="6"/>
      <c r="O15" s="6"/>
      <c r="P15" s="6"/>
      <c r="Q15" s="6"/>
      <c r="R15" s="6"/>
      <c r="S15" s="7"/>
      <c r="T15" s="9">
        <f t="shared" si="0"/>
        <v>61.293269230769234</v>
      </c>
      <c r="U15" s="1"/>
      <c r="V15" s="9">
        <f t="shared" si="1"/>
        <v>61.293269230769234</v>
      </c>
    </row>
    <row r="16" spans="1:22" x14ac:dyDescent="0.25">
      <c r="L16" s="5"/>
    </row>
  </sheetData>
  <sortState xmlns:xlrd2="http://schemas.microsoft.com/office/spreadsheetml/2017/richdata2" ref="A6:V15">
    <sortCondition descending="1" ref="V6:V15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661E-E81F-485A-B42D-04439F1FC008}">
  <dimension ref="A1:V35"/>
  <sheetViews>
    <sheetView topLeftCell="A21" workbookViewId="0">
      <selection activeCell="B32" sqref="B6:B32"/>
    </sheetView>
  </sheetViews>
  <sheetFormatPr defaultRowHeight="15" x14ac:dyDescent="0.25"/>
  <cols>
    <col min="1" max="1" width="5.85546875" style="27" customWidth="1"/>
    <col min="2" max="2" width="34.28515625" style="27" customWidth="1"/>
    <col min="3" max="3" width="8" style="27" customWidth="1"/>
    <col min="4" max="6" width="5" style="27" customWidth="1"/>
    <col min="7" max="7" width="5" style="10" customWidth="1"/>
    <col min="8" max="15" width="5" style="27" customWidth="1"/>
    <col min="16" max="16" width="5" style="17" customWidth="1"/>
    <col min="17" max="19" width="5" style="27" customWidth="1"/>
    <col min="20" max="20" width="7.140625" style="8" customWidth="1"/>
    <col min="21" max="21" width="5.5703125" style="8" customWidth="1"/>
    <col min="22" max="22" width="8.140625" style="8" customWidth="1"/>
  </cols>
  <sheetData>
    <row r="1" spans="1:22" ht="15.75" x14ac:dyDescent="0.25">
      <c r="A1" s="40" t="s">
        <v>79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22" ht="15.75" x14ac:dyDescent="0.25">
      <c r="B2" s="41" t="s">
        <v>80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8" t="s">
        <v>0</v>
      </c>
    </row>
    <row r="4" spans="1:22" s="14" customFormat="1" ht="25.5" x14ac:dyDescent="0.2">
      <c r="A4" s="11"/>
      <c r="B4" s="11"/>
      <c r="C4" s="12" t="s">
        <v>1</v>
      </c>
      <c r="D4" s="15">
        <v>1.5</v>
      </c>
      <c r="E4" s="15">
        <v>3</v>
      </c>
      <c r="F4" s="15">
        <v>3</v>
      </c>
      <c r="G4" s="16">
        <v>1.5</v>
      </c>
      <c r="H4" s="15">
        <v>4</v>
      </c>
      <c r="I4" s="15">
        <v>4</v>
      </c>
      <c r="J4" s="15">
        <v>5</v>
      </c>
      <c r="K4" s="15">
        <v>4</v>
      </c>
      <c r="L4" s="11"/>
      <c r="M4" s="11"/>
      <c r="N4" s="11"/>
      <c r="O4" s="11"/>
      <c r="P4" s="11">
        <v>6</v>
      </c>
      <c r="Q4" s="11"/>
      <c r="R4" s="11"/>
      <c r="S4" s="11"/>
      <c r="T4" s="13">
        <f>SUM(D4:S4)</f>
        <v>32</v>
      </c>
      <c r="U4" s="11"/>
      <c r="V4" s="11"/>
    </row>
    <row r="5" spans="1:22" s="14" customFormat="1" ht="108" customHeight="1" x14ac:dyDescent="0.2">
      <c r="A5" s="15" t="s">
        <v>2</v>
      </c>
      <c r="B5" s="15" t="s">
        <v>3</v>
      </c>
      <c r="C5" s="19" t="s">
        <v>4</v>
      </c>
      <c r="D5" s="3" t="s">
        <v>5</v>
      </c>
      <c r="E5" s="3" t="s">
        <v>34</v>
      </c>
      <c r="F5" s="3" t="s">
        <v>35</v>
      </c>
      <c r="G5" s="3" t="s">
        <v>10</v>
      </c>
      <c r="H5" s="3" t="s">
        <v>36</v>
      </c>
      <c r="I5" s="3" t="s">
        <v>37</v>
      </c>
      <c r="J5" s="3" t="s">
        <v>38</v>
      </c>
      <c r="K5" s="3" t="s">
        <v>32</v>
      </c>
      <c r="L5" s="23"/>
      <c r="M5" s="25"/>
      <c r="N5" s="25"/>
      <c r="O5" s="25"/>
      <c r="P5" s="26" t="s">
        <v>49</v>
      </c>
      <c r="Q5" s="25"/>
      <c r="R5" s="25"/>
      <c r="S5" s="25"/>
      <c r="T5" s="15"/>
      <c r="U5" s="24" t="s">
        <v>7</v>
      </c>
      <c r="V5" s="24" t="s">
        <v>8</v>
      </c>
    </row>
    <row r="6" spans="1:22" s="36" customFormat="1" ht="15" customHeight="1" x14ac:dyDescent="0.25">
      <c r="A6" s="39">
        <v>1</v>
      </c>
      <c r="B6" s="42" t="s">
        <v>53</v>
      </c>
      <c r="C6" s="34"/>
      <c r="D6" s="2">
        <v>90</v>
      </c>
      <c r="E6" s="2">
        <v>96</v>
      </c>
      <c r="F6" s="2">
        <v>95</v>
      </c>
      <c r="G6" s="2">
        <v>94</v>
      </c>
      <c r="H6" s="2">
        <v>90</v>
      </c>
      <c r="I6" s="2">
        <v>96</v>
      </c>
      <c r="J6" s="2">
        <v>96</v>
      </c>
      <c r="K6" s="2">
        <v>90</v>
      </c>
      <c r="L6" s="34"/>
      <c r="M6" s="34"/>
      <c r="N6" s="34"/>
      <c r="O6" s="34"/>
      <c r="P6" s="1">
        <v>90</v>
      </c>
      <c r="Q6" s="34"/>
      <c r="R6" s="34"/>
      <c r="S6" s="35"/>
      <c r="T6" s="9">
        <f t="shared" ref="T6:T18" si="0">((D6*$D$4+E6*$E$4+F6*$F$4+G6*$G$4+H6*$H$4+I6*$I$4+J6*$J$4+K6*$K$4+L6*$L$4+M6*$M$4+N6*$N$4+O6*$O$4+P6*$P$4+((Q6+R6)/2)*($Q$4+$R$4))/$T$4)*0.95</f>
        <v>88.260937499999997</v>
      </c>
      <c r="U6" s="1">
        <f>2+2+1</f>
        <v>5</v>
      </c>
      <c r="V6" s="9">
        <f t="shared" ref="V6:V34" si="1">T6+U6</f>
        <v>93.260937499999997</v>
      </c>
    </row>
    <row r="7" spans="1:22" s="36" customFormat="1" ht="31.5" customHeight="1" x14ac:dyDescent="0.25">
      <c r="A7" s="39">
        <v>2</v>
      </c>
      <c r="B7" s="42" t="s">
        <v>50</v>
      </c>
      <c r="C7" s="34"/>
      <c r="D7" s="2">
        <v>90</v>
      </c>
      <c r="E7" s="2">
        <v>96</v>
      </c>
      <c r="F7" s="2">
        <v>94</v>
      </c>
      <c r="G7" s="2">
        <v>90</v>
      </c>
      <c r="H7" s="2">
        <v>92</v>
      </c>
      <c r="I7" s="2">
        <v>98</v>
      </c>
      <c r="J7" s="2">
        <v>97</v>
      </c>
      <c r="K7" s="2">
        <v>90</v>
      </c>
      <c r="L7" s="34"/>
      <c r="M7" s="34"/>
      <c r="N7" s="34"/>
      <c r="O7" s="34"/>
      <c r="P7" s="1">
        <v>99</v>
      </c>
      <c r="Q7" s="34"/>
      <c r="R7" s="34"/>
      <c r="S7" s="35"/>
      <c r="T7" s="9">
        <f t="shared" si="0"/>
        <v>90.220312499999991</v>
      </c>
      <c r="U7" s="1">
        <f>2</f>
        <v>2</v>
      </c>
      <c r="V7" s="9">
        <f t="shared" si="1"/>
        <v>92.220312499999991</v>
      </c>
    </row>
    <row r="8" spans="1:22" s="36" customFormat="1" ht="16.5" customHeight="1" x14ac:dyDescent="0.25">
      <c r="A8" s="39">
        <v>3</v>
      </c>
      <c r="B8" s="42" t="s">
        <v>56</v>
      </c>
      <c r="C8" s="34"/>
      <c r="D8" s="2">
        <v>95</v>
      </c>
      <c r="E8" s="2">
        <v>97</v>
      </c>
      <c r="F8" s="2">
        <v>92</v>
      </c>
      <c r="G8" s="2">
        <v>92</v>
      </c>
      <c r="H8" s="2">
        <v>95</v>
      </c>
      <c r="I8" s="2">
        <v>98</v>
      </c>
      <c r="J8" s="2">
        <v>97</v>
      </c>
      <c r="K8" s="2">
        <v>100</v>
      </c>
      <c r="L8" s="34"/>
      <c r="M8" s="34"/>
      <c r="N8" s="34"/>
      <c r="O8" s="34"/>
      <c r="P8" s="1">
        <v>100</v>
      </c>
      <c r="Q8" s="34"/>
      <c r="R8" s="34"/>
      <c r="S8" s="35"/>
      <c r="T8" s="9">
        <f t="shared" si="0"/>
        <v>92.164843749999989</v>
      </c>
      <c r="U8" s="1"/>
      <c r="V8" s="9">
        <f t="shared" si="1"/>
        <v>92.164843749999989</v>
      </c>
    </row>
    <row r="9" spans="1:22" s="36" customFormat="1" ht="15" customHeight="1" x14ac:dyDescent="0.25">
      <c r="A9" s="39">
        <v>4</v>
      </c>
      <c r="B9" s="42" t="s">
        <v>54</v>
      </c>
      <c r="C9" s="34"/>
      <c r="D9" s="2">
        <v>82</v>
      </c>
      <c r="E9" s="2">
        <v>65</v>
      </c>
      <c r="F9" s="2">
        <v>77</v>
      </c>
      <c r="G9" s="2">
        <v>91</v>
      </c>
      <c r="H9" s="2">
        <v>75</v>
      </c>
      <c r="I9" s="2">
        <v>80</v>
      </c>
      <c r="J9" s="2">
        <v>82</v>
      </c>
      <c r="K9" s="2">
        <v>100</v>
      </c>
      <c r="L9" s="34"/>
      <c r="M9" s="34"/>
      <c r="N9" s="34"/>
      <c r="O9" s="34"/>
      <c r="P9" s="1">
        <v>99</v>
      </c>
      <c r="Q9" s="34"/>
      <c r="R9" s="34"/>
      <c r="S9" s="35"/>
      <c r="T9" s="9">
        <f t="shared" si="0"/>
        <v>80.438281250000003</v>
      </c>
      <c r="U9" s="1"/>
      <c r="V9" s="9">
        <f t="shared" si="1"/>
        <v>80.438281250000003</v>
      </c>
    </row>
    <row r="10" spans="1:22" s="36" customFormat="1" ht="15" customHeight="1" x14ac:dyDescent="0.25">
      <c r="A10" s="39">
        <v>5</v>
      </c>
      <c r="B10" s="42" t="s">
        <v>57</v>
      </c>
      <c r="C10" s="34"/>
      <c r="D10" s="2">
        <v>90</v>
      </c>
      <c r="E10" s="2">
        <v>96</v>
      </c>
      <c r="F10" s="2">
        <v>92</v>
      </c>
      <c r="G10" s="2">
        <v>91</v>
      </c>
      <c r="H10" s="2">
        <v>80</v>
      </c>
      <c r="I10" s="2">
        <v>90</v>
      </c>
      <c r="J10" s="2">
        <v>63</v>
      </c>
      <c r="K10" s="2">
        <v>80</v>
      </c>
      <c r="L10" s="34"/>
      <c r="M10" s="34"/>
      <c r="N10" s="34"/>
      <c r="O10" s="34"/>
      <c r="P10" s="1">
        <v>91</v>
      </c>
      <c r="Q10" s="34"/>
      <c r="R10" s="34"/>
      <c r="S10" s="35"/>
      <c r="T10" s="9">
        <f t="shared" si="0"/>
        <v>80.052343749999991</v>
      </c>
      <c r="U10" s="1"/>
      <c r="V10" s="9">
        <f t="shared" si="1"/>
        <v>80.052343749999991</v>
      </c>
    </row>
    <row r="11" spans="1:22" s="36" customFormat="1" ht="15" customHeight="1" x14ac:dyDescent="0.25">
      <c r="A11" s="2">
        <v>6</v>
      </c>
      <c r="B11" s="42" t="s">
        <v>52</v>
      </c>
      <c r="C11" s="34"/>
      <c r="D11" s="2">
        <v>83</v>
      </c>
      <c r="E11" s="2">
        <v>91</v>
      </c>
      <c r="F11" s="2">
        <v>80</v>
      </c>
      <c r="G11" s="2">
        <v>68</v>
      </c>
      <c r="H11" s="2">
        <v>78</v>
      </c>
      <c r="I11" s="2">
        <v>60</v>
      </c>
      <c r="J11" s="2">
        <v>63</v>
      </c>
      <c r="K11" s="2">
        <v>96</v>
      </c>
      <c r="L11" s="34"/>
      <c r="M11" s="34"/>
      <c r="N11" s="34"/>
      <c r="O11" s="34"/>
      <c r="P11" s="1">
        <v>99</v>
      </c>
      <c r="Q11" s="34"/>
      <c r="R11" s="34"/>
      <c r="S11" s="35"/>
      <c r="T11" s="9">
        <f t="shared" si="0"/>
        <v>76.727343750000003</v>
      </c>
      <c r="U11" s="1"/>
      <c r="V11" s="9">
        <f t="shared" si="1"/>
        <v>76.727343750000003</v>
      </c>
    </row>
    <row r="12" spans="1:22" s="36" customFormat="1" ht="15" customHeight="1" x14ac:dyDescent="0.25">
      <c r="A12" s="39">
        <v>7</v>
      </c>
      <c r="B12" s="42" t="s">
        <v>55</v>
      </c>
      <c r="C12" s="34"/>
      <c r="D12" s="2">
        <v>75</v>
      </c>
      <c r="E12" s="2">
        <v>76</v>
      </c>
      <c r="F12" s="2">
        <v>78</v>
      </c>
      <c r="G12" s="2">
        <v>77</v>
      </c>
      <c r="H12" s="2">
        <v>92</v>
      </c>
      <c r="I12" s="2">
        <v>90</v>
      </c>
      <c r="J12" s="2">
        <v>95</v>
      </c>
      <c r="K12" s="2">
        <v>79</v>
      </c>
      <c r="L12" s="34"/>
      <c r="M12" s="34"/>
      <c r="N12" s="34"/>
      <c r="O12" s="34"/>
      <c r="P12" s="1">
        <v>62</v>
      </c>
      <c r="Q12" s="34"/>
      <c r="R12" s="34"/>
      <c r="S12" s="34"/>
      <c r="T12" s="9">
        <f t="shared" si="0"/>
        <v>76.623437499999994</v>
      </c>
      <c r="U12" s="1"/>
      <c r="V12" s="9">
        <f t="shared" si="1"/>
        <v>76.623437499999994</v>
      </c>
    </row>
    <row r="13" spans="1:22" s="36" customFormat="1" ht="15" customHeight="1" x14ac:dyDescent="0.25">
      <c r="A13" s="39">
        <v>8</v>
      </c>
      <c r="B13" s="42" t="s">
        <v>66</v>
      </c>
      <c r="C13" s="34"/>
      <c r="D13" s="2">
        <v>67</v>
      </c>
      <c r="E13" s="2">
        <v>65</v>
      </c>
      <c r="F13" s="2">
        <v>65</v>
      </c>
      <c r="G13" s="2">
        <v>64</v>
      </c>
      <c r="H13" s="2">
        <v>67</v>
      </c>
      <c r="I13" s="2">
        <v>78</v>
      </c>
      <c r="J13" s="2">
        <v>79</v>
      </c>
      <c r="K13" s="2">
        <v>77</v>
      </c>
      <c r="L13" s="34"/>
      <c r="M13" s="34"/>
      <c r="N13" s="34"/>
      <c r="O13" s="34"/>
      <c r="P13" s="1">
        <v>74</v>
      </c>
      <c r="Q13" s="34"/>
      <c r="R13" s="34"/>
      <c r="S13" s="34"/>
      <c r="T13" s="9">
        <f t="shared" si="0"/>
        <v>68.682031249999994</v>
      </c>
      <c r="U13" s="1"/>
      <c r="V13" s="9">
        <f t="shared" si="1"/>
        <v>68.682031249999994</v>
      </c>
    </row>
    <row r="14" spans="1:22" s="36" customFormat="1" ht="15" customHeight="1" x14ac:dyDescent="0.25">
      <c r="A14" s="39">
        <v>9</v>
      </c>
      <c r="B14" s="42" t="s">
        <v>67</v>
      </c>
      <c r="C14" s="34"/>
      <c r="D14" s="2">
        <v>69</v>
      </c>
      <c r="E14" s="2">
        <v>61</v>
      </c>
      <c r="F14" s="2">
        <v>63</v>
      </c>
      <c r="G14" s="2">
        <v>65</v>
      </c>
      <c r="H14" s="2">
        <v>75</v>
      </c>
      <c r="I14" s="2">
        <v>79</v>
      </c>
      <c r="J14" s="2">
        <v>78</v>
      </c>
      <c r="K14" s="2">
        <v>83</v>
      </c>
      <c r="L14" s="34"/>
      <c r="M14" s="34"/>
      <c r="N14" s="34"/>
      <c r="O14" s="34"/>
      <c r="P14" s="1">
        <v>66</v>
      </c>
      <c r="Q14" s="34"/>
      <c r="R14" s="34"/>
      <c r="S14" s="34"/>
      <c r="T14" s="9">
        <f t="shared" si="0"/>
        <v>68.489062500000003</v>
      </c>
      <c r="U14" s="1"/>
      <c r="V14" s="9">
        <f t="shared" si="1"/>
        <v>68.489062500000003</v>
      </c>
    </row>
    <row r="15" spans="1:22" s="36" customFormat="1" ht="15" customHeight="1" x14ac:dyDescent="0.25">
      <c r="A15" s="39">
        <v>10</v>
      </c>
      <c r="B15" s="42" t="s">
        <v>62</v>
      </c>
      <c r="C15" s="34"/>
      <c r="D15" s="2">
        <v>66</v>
      </c>
      <c r="E15" s="2">
        <v>65</v>
      </c>
      <c r="F15" s="2">
        <v>74</v>
      </c>
      <c r="G15" s="2">
        <v>70</v>
      </c>
      <c r="H15" s="2">
        <v>71</v>
      </c>
      <c r="I15" s="2">
        <v>69</v>
      </c>
      <c r="J15" s="2">
        <v>81</v>
      </c>
      <c r="K15" s="2">
        <v>68</v>
      </c>
      <c r="L15" s="22"/>
      <c r="M15" s="34"/>
      <c r="N15" s="34"/>
      <c r="O15" s="34"/>
      <c r="P15" s="1">
        <v>66</v>
      </c>
      <c r="Q15" s="34"/>
      <c r="R15" s="34"/>
      <c r="S15" s="34"/>
      <c r="T15" s="9">
        <f t="shared" si="0"/>
        <v>66.915624999999991</v>
      </c>
      <c r="U15" s="1"/>
      <c r="V15" s="9">
        <f t="shared" si="1"/>
        <v>66.915624999999991</v>
      </c>
    </row>
    <row r="16" spans="1:22" s="36" customFormat="1" ht="15" customHeight="1" x14ac:dyDescent="0.25">
      <c r="A16" s="39">
        <v>11</v>
      </c>
      <c r="B16" s="42" t="s">
        <v>64</v>
      </c>
      <c r="C16" s="34"/>
      <c r="D16" s="2">
        <v>70</v>
      </c>
      <c r="E16" s="2">
        <v>65</v>
      </c>
      <c r="F16" s="2">
        <v>70</v>
      </c>
      <c r="G16" s="2">
        <v>64</v>
      </c>
      <c r="H16" s="2">
        <v>70</v>
      </c>
      <c r="I16" s="2">
        <v>68</v>
      </c>
      <c r="J16" s="2">
        <v>82</v>
      </c>
      <c r="K16" s="2">
        <v>69</v>
      </c>
      <c r="L16" s="34"/>
      <c r="M16" s="34"/>
      <c r="N16" s="34"/>
      <c r="O16" s="34"/>
      <c r="P16" s="1">
        <v>67</v>
      </c>
      <c r="Q16" s="34"/>
      <c r="R16" s="34"/>
      <c r="S16" s="34"/>
      <c r="T16" s="9">
        <f t="shared" si="0"/>
        <v>66.678124999999994</v>
      </c>
      <c r="U16" s="1"/>
      <c r="V16" s="9">
        <f t="shared" si="1"/>
        <v>66.678124999999994</v>
      </c>
    </row>
    <row r="17" spans="1:22" s="36" customFormat="1" ht="15" customHeight="1" x14ac:dyDescent="0.25">
      <c r="A17" s="2">
        <v>12</v>
      </c>
      <c r="B17" s="42" t="s">
        <v>65</v>
      </c>
      <c r="C17" s="34"/>
      <c r="D17" s="2">
        <v>66</v>
      </c>
      <c r="E17" s="2">
        <v>65</v>
      </c>
      <c r="F17" s="2">
        <v>71</v>
      </c>
      <c r="G17" s="2">
        <v>64</v>
      </c>
      <c r="H17" s="2">
        <v>78</v>
      </c>
      <c r="I17" s="2">
        <v>69</v>
      </c>
      <c r="J17" s="2">
        <v>76</v>
      </c>
      <c r="K17" s="2">
        <v>68</v>
      </c>
      <c r="L17" s="34"/>
      <c r="M17" s="34"/>
      <c r="N17" s="34"/>
      <c r="O17" s="34"/>
      <c r="P17" s="1">
        <v>66</v>
      </c>
      <c r="Q17" s="34"/>
      <c r="R17" s="34"/>
      <c r="S17" s="34"/>
      <c r="T17" s="9">
        <f t="shared" si="0"/>
        <v>66.470312499999991</v>
      </c>
      <c r="U17" s="1"/>
      <c r="V17" s="9">
        <f t="shared" si="1"/>
        <v>66.470312499999991</v>
      </c>
    </row>
    <row r="18" spans="1:22" s="36" customFormat="1" ht="15" customHeight="1" x14ac:dyDescent="0.25">
      <c r="A18" s="2">
        <v>13</v>
      </c>
      <c r="B18" s="42" t="s">
        <v>71</v>
      </c>
      <c r="C18" s="34"/>
      <c r="D18" s="2">
        <v>64</v>
      </c>
      <c r="E18" s="2">
        <v>69</v>
      </c>
      <c r="F18" s="2">
        <v>75</v>
      </c>
      <c r="G18" s="2">
        <v>64</v>
      </c>
      <c r="H18" s="2">
        <v>65</v>
      </c>
      <c r="I18" s="2">
        <v>78</v>
      </c>
      <c r="J18" s="2">
        <v>63</v>
      </c>
      <c r="K18" s="2">
        <v>68</v>
      </c>
      <c r="L18" s="34"/>
      <c r="M18" s="34"/>
      <c r="N18" s="34"/>
      <c r="O18" s="34"/>
      <c r="P18" s="1">
        <v>73</v>
      </c>
      <c r="Q18" s="34"/>
      <c r="R18" s="34"/>
      <c r="S18" s="34"/>
      <c r="T18" s="9">
        <f t="shared" si="0"/>
        <v>65.935937499999994</v>
      </c>
      <c r="U18" s="1"/>
      <c r="V18" s="9">
        <f t="shared" si="1"/>
        <v>65.935937499999994</v>
      </c>
    </row>
    <row r="19" spans="1:22" s="36" customFormat="1" ht="15" customHeight="1" x14ac:dyDescent="0.25">
      <c r="A19" s="2">
        <v>14</v>
      </c>
      <c r="B19" s="42" t="s">
        <v>76</v>
      </c>
      <c r="C19" s="34"/>
      <c r="D19" s="2">
        <v>63</v>
      </c>
      <c r="E19" s="2">
        <v>61</v>
      </c>
      <c r="F19" s="2">
        <v>74</v>
      </c>
      <c r="G19" s="2">
        <v>71</v>
      </c>
      <c r="H19" s="2">
        <v>75</v>
      </c>
      <c r="I19" s="2">
        <v>78</v>
      </c>
      <c r="J19" s="2">
        <v>63</v>
      </c>
      <c r="K19" s="2">
        <v>68</v>
      </c>
      <c r="L19" s="34"/>
      <c r="M19" s="34"/>
      <c r="N19" s="34"/>
      <c r="O19" s="34"/>
      <c r="P19" s="1">
        <v>72</v>
      </c>
      <c r="Q19" s="34"/>
      <c r="R19" s="34"/>
      <c r="S19" s="34"/>
      <c r="T19" s="9">
        <f>((D19*$D$4+E19*$E$4+F19*$F$4+G19*$G$4+H19*$H$4+I19*$I$4+J19*$J$4+K19*$K$4+L19*$L$4+M19*$M$4+N19*$N$4+O19*$O$4+P21*$P$4+((Q19+R19)/2)*($Q$4+$R$4))/$T$4)*0.95</f>
        <v>64.985937499999991</v>
      </c>
      <c r="U19" s="1"/>
      <c r="V19" s="9">
        <f t="shared" si="1"/>
        <v>64.985937499999991</v>
      </c>
    </row>
    <row r="20" spans="1:22" s="36" customFormat="1" ht="15" customHeight="1" x14ac:dyDescent="0.25">
      <c r="A20" s="2">
        <v>15</v>
      </c>
      <c r="B20" s="42" t="s">
        <v>59</v>
      </c>
      <c r="C20" s="34"/>
      <c r="D20" s="2">
        <v>60</v>
      </c>
      <c r="E20" s="2">
        <v>71</v>
      </c>
      <c r="F20" s="2">
        <v>73</v>
      </c>
      <c r="G20" s="2">
        <v>66</v>
      </c>
      <c r="H20" s="2">
        <v>65</v>
      </c>
      <c r="I20" s="2">
        <v>77</v>
      </c>
      <c r="J20" s="2">
        <v>65</v>
      </c>
      <c r="K20" s="2">
        <v>76</v>
      </c>
      <c r="L20" s="22"/>
      <c r="M20" s="34"/>
      <c r="N20" s="34"/>
      <c r="O20" s="34"/>
      <c r="P20" s="1">
        <v>65</v>
      </c>
      <c r="Q20" s="34"/>
      <c r="R20" s="34"/>
      <c r="S20" s="34"/>
      <c r="T20" s="9">
        <f>((D20*$D$4+E20*$E$4+F20*$F$4+G20*$G$4+H20*$H$4+I20*$I$4+J20*$J$4+K20*$K$4+L20*$L$4+M20*$M$4+N20*$N$4+O20*$O$4+P20*$P$4+((Q20+R20)/2)*($Q$4+$R$4))/$T$4)*0.95</f>
        <v>65.55</v>
      </c>
      <c r="U20" s="1"/>
      <c r="V20" s="9">
        <f t="shared" si="1"/>
        <v>65.55</v>
      </c>
    </row>
    <row r="21" spans="1:22" s="36" customFormat="1" ht="15" customHeight="1" x14ac:dyDescent="0.25">
      <c r="A21" s="2">
        <v>16</v>
      </c>
      <c r="B21" s="42" t="s">
        <v>73</v>
      </c>
      <c r="C21" s="34"/>
      <c r="D21" s="2">
        <v>60</v>
      </c>
      <c r="E21" s="2">
        <v>67</v>
      </c>
      <c r="F21" s="2">
        <v>65</v>
      </c>
      <c r="G21" s="2">
        <v>65</v>
      </c>
      <c r="H21" s="2">
        <v>75</v>
      </c>
      <c r="I21" s="2">
        <v>65</v>
      </c>
      <c r="J21" s="2">
        <v>64</v>
      </c>
      <c r="K21" s="2">
        <v>76</v>
      </c>
      <c r="L21" s="34"/>
      <c r="M21" s="34"/>
      <c r="N21" s="34"/>
      <c r="O21" s="34"/>
      <c r="P21" s="1">
        <v>64</v>
      </c>
      <c r="Q21" s="34"/>
      <c r="R21" s="34"/>
      <c r="S21" s="34"/>
      <c r="T21" s="9">
        <f>((D21*$D$4+E21*$E$4+F21*$F$4+G21*$G$4+H21*$H$4+I21*$I$4+J21*$J$4+K21*$K$4+L21*$L$4+M21*$M$4+N21*$N$4+O21*$O$4+P23*$P$4+((Q21+R21)/2)*($Q$4+$R$4))/$T$4)*0.95</f>
        <v>64.407031250000003</v>
      </c>
      <c r="U21" s="1"/>
      <c r="V21" s="9">
        <f t="shared" si="1"/>
        <v>64.407031250000003</v>
      </c>
    </row>
    <row r="22" spans="1:22" s="36" customFormat="1" ht="15" customHeight="1" x14ac:dyDescent="0.25">
      <c r="A22" s="2">
        <v>17</v>
      </c>
      <c r="B22" s="42" t="s">
        <v>70</v>
      </c>
      <c r="C22" s="34"/>
      <c r="D22" s="2">
        <v>62</v>
      </c>
      <c r="E22" s="2">
        <v>67</v>
      </c>
      <c r="F22" s="2">
        <v>65</v>
      </c>
      <c r="G22" s="2">
        <v>64</v>
      </c>
      <c r="H22" s="2">
        <v>70</v>
      </c>
      <c r="I22" s="2">
        <v>67</v>
      </c>
      <c r="J22" s="2">
        <v>63</v>
      </c>
      <c r="K22" s="2">
        <v>83</v>
      </c>
      <c r="L22" s="34"/>
      <c r="M22" s="34"/>
      <c r="N22" s="34"/>
      <c r="O22" s="34"/>
      <c r="P22" s="1">
        <v>63</v>
      </c>
      <c r="Q22" s="34"/>
      <c r="R22" s="34"/>
      <c r="S22" s="34"/>
      <c r="T22" s="9">
        <f>((D22*$D$4+E22*$E$4+F22*$F$4+G22*$G$4+H22*$H$4+I22*$I$4+J22*$J$4+K22*$K$4+L22*$L$4+M22*$M$4+N22*$N$4+O22*$O$4+P22*$P$4+((Q22+R22)/2)*($Q$4+$R$4))/$T$4)*0.95</f>
        <v>64.065624999999997</v>
      </c>
      <c r="U22" s="1"/>
      <c r="V22" s="9">
        <f t="shared" si="1"/>
        <v>64.065624999999997</v>
      </c>
    </row>
    <row r="23" spans="1:22" s="36" customFormat="1" ht="15" customHeight="1" x14ac:dyDescent="0.25">
      <c r="A23" s="2">
        <v>18</v>
      </c>
      <c r="B23" s="42" t="s">
        <v>68</v>
      </c>
      <c r="C23" s="34"/>
      <c r="D23" s="2">
        <v>69</v>
      </c>
      <c r="E23" s="2">
        <v>64</v>
      </c>
      <c r="F23" s="2">
        <v>67</v>
      </c>
      <c r="G23" s="2">
        <v>64</v>
      </c>
      <c r="H23" s="2">
        <v>70</v>
      </c>
      <c r="I23" s="2">
        <v>65</v>
      </c>
      <c r="J23" s="2">
        <v>62</v>
      </c>
      <c r="K23" s="2">
        <v>78</v>
      </c>
      <c r="L23" s="34"/>
      <c r="M23" s="34"/>
      <c r="N23" s="34"/>
      <c r="O23" s="34"/>
      <c r="P23" s="1">
        <v>67</v>
      </c>
      <c r="Q23" s="34"/>
      <c r="R23" s="34"/>
      <c r="S23" s="34"/>
      <c r="T23" s="9">
        <f>((D23*$D$4+E23*$E$4+F23*$F$4+G23*$G$4+H23*$H$4+I23*$I$4+J23*$J$4+K23*$K$4+L23*$L$4+M23*$M$4+N23*$N$4+O23*$O$4+P23*$P$4+((Q23+R23)/2)*($Q$4+$R$4))/$T$4)*0.95</f>
        <v>64.021093749999991</v>
      </c>
      <c r="U23" s="1"/>
      <c r="V23" s="9">
        <f t="shared" si="1"/>
        <v>64.021093749999991</v>
      </c>
    </row>
    <row r="24" spans="1:22" s="36" customFormat="1" ht="15" customHeight="1" x14ac:dyDescent="0.25">
      <c r="A24" s="2">
        <v>19</v>
      </c>
      <c r="B24" s="42" t="s">
        <v>72</v>
      </c>
      <c r="C24" s="34"/>
      <c r="D24" s="2">
        <v>60</v>
      </c>
      <c r="E24" s="2">
        <v>66</v>
      </c>
      <c r="F24" s="2">
        <v>67</v>
      </c>
      <c r="G24" s="2">
        <v>65</v>
      </c>
      <c r="H24" s="2">
        <v>69</v>
      </c>
      <c r="I24" s="2">
        <v>65</v>
      </c>
      <c r="J24" s="2">
        <v>66</v>
      </c>
      <c r="K24" s="2">
        <v>77</v>
      </c>
      <c r="L24" s="34"/>
      <c r="M24" s="34"/>
      <c r="N24" s="34"/>
      <c r="O24" s="34"/>
      <c r="P24" s="1">
        <v>65</v>
      </c>
      <c r="Q24" s="34"/>
      <c r="R24" s="34"/>
      <c r="S24" s="34"/>
      <c r="T24" s="9" t="e">
        <f>((D24*$D$4+E24*$E$4+F24*$F$4+G24*$G$4+H24*$H$4+I24*$I$4+J24*$J$4+K24*$K$4+L24*$L$4+M24*$M$4+N24*$N$4+O24*$O$4+#REF!*$P$4+((Q24+R24)/2)*($Q$4+$R$4))/$T$4)*0.95</f>
        <v>#REF!</v>
      </c>
      <c r="U24" s="1"/>
      <c r="V24" s="9" t="e">
        <f t="shared" si="1"/>
        <v>#REF!</v>
      </c>
    </row>
    <row r="25" spans="1:22" s="36" customFormat="1" ht="15" customHeight="1" x14ac:dyDescent="0.25">
      <c r="A25" s="2">
        <v>20</v>
      </c>
      <c r="B25" s="42" t="s">
        <v>51</v>
      </c>
      <c r="C25" s="34"/>
      <c r="D25" s="2">
        <v>65</v>
      </c>
      <c r="E25" s="2">
        <v>64</v>
      </c>
      <c r="F25" s="2">
        <v>68</v>
      </c>
      <c r="G25" s="2">
        <v>82</v>
      </c>
      <c r="H25" s="2">
        <v>64</v>
      </c>
      <c r="I25" s="2">
        <v>66</v>
      </c>
      <c r="J25" s="2">
        <v>78</v>
      </c>
      <c r="K25" s="2">
        <v>61</v>
      </c>
      <c r="L25" s="34"/>
      <c r="M25" s="34"/>
      <c r="N25" s="34"/>
      <c r="O25" s="34"/>
      <c r="P25" s="1">
        <v>62</v>
      </c>
      <c r="Q25" s="34"/>
      <c r="R25" s="34"/>
      <c r="S25" s="35"/>
      <c r="T25" s="9">
        <f>((D25*$D$4+E25*$E$4+F25*$F$4+G25*$G$4+H25*$H$4+I25*$I$4+J25*$J$4+K25*$K$4+L25*$L$4+M25*$M$4+N25*$N$4+O25*$O$4+P25*$P$4+((Q25+R25)/2)*($Q$4+$R$4))/$T$4)*0.95</f>
        <v>63.60546875</v>
      </c>
      <c r="U25" s="1"/>
      <c r="V25" s="9">
        <f t="shared" si="1"/>
        <v>63.60546875</v>
      </c>
    </row>
    <row r="26" spans="1:22" s="36" customFormat="1" ht="15" customHeight="1" x14ac:dyDescent="0.25">
      <c r="A26" s="2">
        <v>21</v>
      </c>
      <c r="B26" s="42" t="s">
        <v>61</v>
      </c>
      <c r="C26" s="34"/>
      <c r="D26" s="2">
        <v>60</v>
      </c>
      <c r="E26" s="2">
        <v>67</v>
      </c>
      <c r="F26" s="2">
        <v>66</v>
      </c>
      <c r="G26" s="2">
        <v>66</v>
      </c>
      <c r="H26" s="2">
        <v>67</v>
      </c>
      <c r="I26" s="2">
        <v>66</v>
      </c>
      <c r="J26" s="2">
        <v>64</v>
      </c>
      <c r="K26" s="2">
        <v>77</v>
      </c>
      <c r="L26" s="22"/>
      <c r="M26" s="34"/>
      <c r="N26" s="34"/>
      <c r="O26" s="34"/>
      <c r="P26" s="1">
        <v>64</v>
      </c>
      <c r="Q26" s="34"/>
      <c r="R26" s="34"/>
      <c r="S26" s="34"/>
      <c r="T26" s="9">
        <f>((D26*$D$4+E26*$E$4+F26*$F$4+G26*$G$4+H26*$H$4+I26*$I$4+J26*$J$4+K26*$K$4+L26*$L$4+M26*$M$4+N26*$N$4+O26*$O$4+P26*$P$4+((Q26+R26)/2)*($Q$4+$R$4))/$T$4)*0.95</f>
        <v>63.293749999999996</v>
      </c>
      <c r="U26" s="1"/>
      <c r="V26" s="9">
        <f t="shared" si="1"/>
        <v>63.293749999999996</v>
      </c>
    </row>
    <row r="27" spans="1:22" s="36" customFormat="1" x14ac:dyDescent="0.25">
      <c r="A27" s="2">
        <v>22</v>
      </c>
      <c r="B27" s="42" t="s">
        <v>74</v>
      </c>
      <c r="C27" s="34"/>
      <c r="D27" s="2">
        <v>61</v>
      </c>
      <c r="E27" s="2">
        <v>64</v>
      </c>
      <c r="F27" s="2">
        <v>67</v>
      </c>
      <c r="G27" s="2">
        <v>65</v>
      </c>
      <c r="H27" s="2">
        <v>67</v>
      </c>
      <c r="I27" s="2">
        <v>64</v>
      </c>
      <c r="J27" s="2">
        <v>64</v>
      </c>
      <c r="K27" s="2">
        <v>68</v>
      </c>
      <c r="L27" s="34"/>
      <c r="M27" s="34"/>
      <c r="N27" s="34"/>
      <c r="O27" s="34"/>
      <c r="P27" s="1">
        <v>65</v>
      </c>
      <c r="Q27" s="34"/>
      <c r="R27" s="34"/>
      <c r="S27" s="34"/>
      <c r="T27" s="9">
        <f>((D27*$D$4+E27*$E$4+F27*$F$4+G27*$G$4+H27*$H$4+I27*$I$4+J27*$J$4+K27*$K$4+L27*$L$4+M27*$M$4+N27*$N$4+O27*$O$4+P29*$P$4+((Q27+R27)/2)*($Q$4+$R$4))/$T$4)*0.95</f>
        <v>61.631249999999994</v>
      </c>
      <c r="U27" s="1"/>
      <c r="V27" s="9">
        <f t="shared" si="1"/>
        <v>61.631249999999994</v>
      </c>
    </row>
    <row r="28" spans="1:22" s="36" customFormat="1" x14ac:dyDescent="0.25">
      <c r="A28" s="2">
        <v>23</v>
      </c>
      <c r="B28" s="42" t="s">
        <v>63</v>
      </c>
      <c r="C28" s="34"/>
      <c r="D28" s="2">
        <v>62</v>
      </c>
      <c r="E28" s="2">
        <v>68</v>
      </c>
      <c r="F28" s="2">
        <v>66</v>
      </c>
      <c r="G28" s="2">
        <v>66</v>
      </c>
      <c r="H28" s="2">
        <v>66</v>
      </c>
      <c r="I28" s="2">
        <v>65</v>
      </c>
      <c r="J28" s="2">
        <v>63</v>
      </c>
      <c r="K28" s="2">
        <v>78</v>
      </c>
      <c r="L28" s="22"/>
      <c r="M28" s="34"/>
      <c r="N28" s="34"/>
      <c r="O28" s="34"/>
      <c r="P28" s="1">
        <v>64</v>
      </c>
      <c r="Q28" s="34"/>
      <c r="R28" s="34"/>
      <c r="S28" s="34"/>
      <c r="T28" s="9">
        <f>((D28*$D$4+E28*$E$4+F28*$F$4+G28*$G$4+H28*$H$4+I28*$I$4+J28*$J$4+K28*$K$4+L28*$L$4+M28*$M$4+N28*$N$4+O28*$O$4+P28*$P$4+((Q28+R28)/2)*($Q$4+$R$4))/$T$4)*0.95</f>
        <v>63.204687499999999</v>
      </c>
      <c r="U28" s="1"/>
      <c r="V28" s="9">
        <f t="shared" si="1"/>
        <v>63.204687499999999</v>
      </c>
    </row>
    <row r="29" spans="1:22" s="36" customFormat="1" x14ac:dyDescent="0.25">
      <c r="A29" s="2">
        <v>24</v>
      </c>
      <c r="B29" s="42" t="s">
        <v>60</v>
      </c>
      <c r="C29" s="34"/>
      <c r="D29" s="2">
        <v>61</v>
      </c>
      <c r="E29" s="2">
        <v>66</v>
      </c>
      <c r="F29" s="2">
        <v>65</v>
      </c>
      <c r="G29" s="2">
        <v>64</v>
      </c>
      <c r="H29" s="2">
        <v>71</v>
      </c>
      <c r="I29" s="2">
        <v>65</v>
      </c>
      <c r="J29" s="2">
        <v>63</v>
      </c>
      <c r="K29" s="2">
        <v>77</v>
      </c>
      <c r="L29" s="22"/>
      <c r="M29" s="34"/>
      <c r="N29" s="34"/>
      <c r="O29" s="34"/>
      <c r="P29" s="1">
        <v>63</v>
      </c>
      <c r="Q29" s="34"/>
      <c r="R29" s="34"/>
      <c r="S29" s="34"/>
      <c r="T29" s="9">
        <f>((D29*$D$4+E29*$E$4+F29*$F$4+G29*$G$4+H29*$H$4+I29*$I$4+J29*$J$4+K29*$K$4+L29*$L$4+M29*$M$4+N29*$N$4+O29*$O$4+P29*$P$4+((Q29+R29)/2)*($Q$4+$R$4))/$T$4)*0.95</f>
        <v>63.100781249999997</v>
      </c>
      <c r="U29" s="1"/>
      <c r="V29" s="9">
        <f t="shared" si="1"/>
        <v>63.100781249999997</v>
      </c>
    </row>
    <row r="30" spans="1:22" s="36" customFormat="1" x14ac:dyDescent="0.25">
      <c r="A30" s="2">
        <v>25</v>
      </c>
      <c r="B30" s="42" t="s">
        <v>58</v>
      </c>
      <c r="C30" s="34"/>
      <c r="D30" s="2">
        <v>60</v>
      </c>
      <c r="E30" s="2">
        <v>69</v>
      </c>
      <c r="F30" s="2">
        <v>71</v>
      </c>
      <c r="G30" s="2">
        <v>65</v>
      </c>
      <c r="H30" s="2">
        <v>69</v>
      </c>
      <c r="I30" s="2">
        <v>64</v>
      </c>
      <c r="J30" s="2">
        <v>64</v>
      </c>
      <c r="K30" s="2">
        <v>68</v>
      </c>
      <c r="L30" s="22"/>
      <c r="M30" s="34"/>
      <c r="N30" s="34"/>
      <c r="O30" s="34"/>
      <c r="P30" s="1">
        <v>64</v>
      </c>
      <c r="Q30" s="34"/>
      <c r="R30" s="34"/>
      <c r="S30" s="34"/>
      <c r="T30" s="9">
        <f>((D30*$D$4+E30*$E$4+F30*$F$4+G30*$G$4+H30*$H$4+I30*$I$4+J30*$J$4+K30*$K$4+L30*$L$4+M30*$M$4+N30*$N$4+O30*$O$4+P30*$P$4+((Q30+R30)/2)*($Q$4+$R$4))/$T$4)*0.95</f>
        <v>62.803906249999997</v>
      </c>
      <c r="U30" s="1"/>
      <c r="V30" s="9">
        <f t="shared" si="1"/>
        <v>62.803906249999997</v>
      </c>
    </row>
    <row r="31" spans="1:22" s="36" customFormat="1" x14ac:dyDescent="0.25">
      <c r="A31" s="2">
        <v>26</v>
      </c>
      <c r="B31" s="42" t="s">
        <v>69</v>
      </c>
      <c r="C31" s="34"/>
      <c r="D31" s="2">
        <v>62</v>
      </c>
      <c r="E31" s="2">
        <v>66</v>
      </c>
      <c r="F31" s="2">
        <v>64</v>
      </c>
      <c r="G31" s="2">
        <v>65</v>
      </c>
      <c r="H31" s="2">
        <v>70</v>
      </c>
      <c r="I31" s="2">
        <v>65</v>
      </c>
      <c r="J31" s="2">
        <v>61</v>
      </c>
      <c r="K31" s="2">
        <v>76</v>
      </c>
      <c r="L31" s="34"/>
      <c r="M31" s="34"/>
      <c r="N31" s="34"/>
      <c r="O31" s="34"/>
      <c r="P31" s="1">
        <v>63</v>
      </c>
      <c r="Q31" s="34"/>
      <c r="R31" s="34"/>
      <c r="S31" s="34"/>
      <c r="T31" s="9">
        <f>((D31*$D$4+E31*$E$4+F31*$F$4+G31*$G$4+H31*$H$4+I31*$I$4+J31*$J$4+K31*$K$4+L31*$L$4+M31*$M$4+N31*$N$4+O31*$O$4+P31*$P$4+((Q31+R31)/2)*($Q$4+$R$4))/$T$4)*0.95</f>
        <v>62.56640625</v>
      </c>
      <c r="U31" s="1"/>
      <c r="V31" s="9">
        <f t="shared" si="1"/>
        <v>62.56640625</v>
      </c>
    </row>
    <row r="32" spans="1:22" s="36" customFormat="1" x14ac:dyDescent="0.25">
      <c r="A32" s="2">
        <v>27</v>
      </c>
      <c r="B32" s="42" t="s">
        <v>75</v>
      </c>
      <c r="C32" s="34"/>
      <c r="D32" s="2">
        <v>61</v>
      </c>
      <c r="E32" s="2">
        <v>62</v>
      </c>
      <c r="F32" s="2">
        <v>69</v>
      </c>
      <c r="G32" s="2">
        <v>64</v>
      </c>
      <c r="H32" s="2">
        <v>66</v>
      </c>
      <c r="I32" s="2">
        <v>66</v>
      </c>
      <c r="J32" s="2">
        <v>67</v>
      </c>
      <c r="K32" s="2">
        <v>68</v>
      </c>
      <c r="L32" s="34"/>
      <c r="M32" s="34"/>
      <c r="N32" s="34"/>
      <c r="O32" s="34"/>
      <c r="P32" s="1">
        <v>68</v>
      </c>
      <c r="Q32" s="34"/>
      <c r="R32" s="34"/>
      <c r="S32" s="34"/>
      <c r="T32" s="9" t="e">
        <f>((D32*$D$4+E32*$E$4+F32*$F$4+G32*$G$4+H32*$H$4+I32*$I$4+J32*$J$4+K32*$K$4+L32*$L$4+M32*$M$4+N32*$N$4+O32*$O$4+#REF!*$P$4+((Q32+R32)/2)*($Q$4+$R$4))/$T$4)*0.95</f>
        <v>#REF!</v>
      </c>
      <c r="U32" s="1"/>
      <c r="V32" s="9" t="e">
        <f t="shared" si="1"/>
        <v>#REF!</v>
      </c>
    </row>
    <row r="33" spans="1:22" s="36" customFormat="1" x14ac:dyDescent="0.25">
      <c r="A33" s="2">
        <v>28</v>
      </c>
      <c r="B33" s="20" t="s">
        <v>78</v>
      </c>
      <c r="C33" s="34"/>
      <c r="D33" s="2">
        <v>61</v>
      </c>
      <c r="E33" s="2">
        <v>65</v>
      </c>
      <c r="F33" s="2">
        <v>70</v>
      </c>
      <c r="G33" s="2">
        <v>71</v>
      </c>
      <c r="H33" s="2">
        <v>78</v>
      </c>
      <c r="I33" s="2">
        <v>68</v>
      </c>
      <c r="J33" s="2">
        <v>76</v>
      </c>
      <c r="K33" s="2">
        <v>70</v>
      </c>
      <c r="L33" s="34"/>
      <c r="M33" s="34"/>
      <c r="N33" s="34"/>
      <c r="O33" s="34"/>
      <c r="P33" s="1">
        <v>68</v>
      </c>
      <c r="Q33" s="34"/>
      <c r="R33" s="34"/>
      <c r="S33" s="34"/>
      <c r="T33" s="9" t="e">
        <f>((D33*$D$4+E33*$E$4+F33*$F$4+G33*$G$4+H33*$H$4+I33*$I$4+J33*$J$4+K33*$K$4+L33*$L$4+M33*$M$4+N33*$N$4+O33*$O$4+#REF!*$P$4+((Q33+R33)/2)*($Q$4+$R$4))/$T$4)*0.95</f>
        <v>#REF!</v>
      </c>
      <c r="U33" s="1"/>
      <c r="V33" s="9" t="e">
        <f t="shared" si="1"/>
        <v>#REF!</v>
      </c>
    </row>
    <row r="34" spans="1:22" s="36" customFormat="1" x14ac:dyDescent="0.25">
      <c r="A34" s="2">
        <v>29</v>
      </c>
      <c r="B34" s="20" t="s">
        <v>77</v>
      </c>
      <c r="C34" s="34"/>
      <c r="D34" s="2">
        <v>61</v>
      </c>
      <c r="E34" s="2">
        <v>68</v>
      </c>
      <c r="F34" s="2">
        <v>65</v>
      </c>
      <c r="G34" s="2">
        <v>65</v>
      </c>
      <c r="H34" s="2">
        <v>63</v>
      </c>
      <c r="I34" s="2">
        <v>65</v>
      </c>
      <c r="J34" s="2">
        <v>62</v>
      </c>
      <c r="K34" s="2">
        <v>78</v>
      </c>
      <c r="L34" s="34"/>
      <c r="M34" s="34"/>
      <c r="N34" s="34"/>
      <c r="O34" s="34"/>
      <c r="P34" s="1">
        <v>63</v>
      </c>
      <c r="Q34" s="34"/>
      <c r="R34" s="34"/>
      <c r="S34" s="34"/>
      <c r="T34" s="9" t="e">
        <f>((D34*$D$4+E34*$E$4+F34*$F$4+G34*$G$4+H34*$H$4+I34*$I$4+J34*$J$4+K34*$K$4+L34*$L$4+M34*$M$4+N34*$N$4+O34*$O$4+#REF!*$P$4+((Q34+R34)/2)*($Q$4+$R$4))/$T$4)*0.95</f>
        <v>#REF!</v>
      </c>
      <c r="U34" s="1"/>
      <c r="V34" s="9" t="e">
        <f t="shared" si="1"/>
        <v>#REF!</v>
      </c>
    </row>
    <row r="35" spans="1:22" s="36" customFormat="1" x14ac:dyDescent="0.25">
      <c r="A35" s="37"/>
      <c r="B35" s="37"/>
      <c r="C35" s="37"/>
      <c r="D35" s="37"/>
      <c r="E35" s="37"/>
      <c r="F35" s="37"/>
      <c r="G35" s="38"/>
      <c r="H35" s="37"/>
      <c r="I35" s="37"/>
      <c r="J35" s="37"/>
      <c r="K35" s="37"/>
      <c r="L35" s="37"/>
      <c r="M35" s="37"/>
      <c r="N35" s="37"/>
      <c r="O35" s="37"/>
      <c r="P35" s="8"/>
      <c r="Q35" s="37"/>
      <c r="R35" s="37"/>
      <c r="S35" s="37"/>
      <c r="T35" s="8"/>
      <c r="U35" s="8"/>
      <c r="V35" s="8"/>
    </row>
  </sheetData>
  <sortState xmlns:xlrd2="http://schemas.microsoft.com/office/spreadsheetml/2017/richdata2" ref="A6:V34">
    <sortCondition descending="1" ref="V6:V34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F48A4-AC62-4FB0-BE8B-D6FD8F2CB4E3}">
  <dimension ref="A1:V42"/>
  <sheetViews>
    <sheetView topLeftCell="A31" workbookViewId="0">
      <selection activeCell="B42" sqref="B6:B42"/>
    </sheetView>
  </sheetViews>
  <sheetFormatPr defaultRowHeight="15" x14ac:dyDescent="0.25"/>
  <cols>
    <col min="1" max="1" width="5.85546875" style="27" customWidth="1"/>
    <col min="2" max="2" width="32.140625" style="27" customWidth="1"/>
    <col min="3" max="3" width="8" style="27" customWidth="1"/>
    <col min="4" max="6" width="5" style="27" customWidth="1"/>
    <col min="7" max="7" width="5" style="10" customWidth="1"/>
    <col min="8" max="15" width="5" style="27" customWidth="1"/>
    <col min="16" max="16" width="5" style="17" customWidth="1"/>
    <col min="17" max="19" width="5" style="27" customWidth="1"/>
    <col min="20" max="20" width="7.140625" style="8" customWidth="1"/>
    <col min="21" max="21" width="5.5703125" style="8" customWidth="1"/>
    <col min="22" max="22" width="8.140625" style="8" customWidth="1"/>
  </cols>
  <sheetData>
    <row r="1" spans="1:22" ht="15.75" x14ac:dyDescent="0.25">
      <c r="A1" s="40" t="s">
        <v>170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22" ht="15.75" x14ac:dyDescent="0.25">
      <c r="B2" s="41" t="s">
        <v>203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8" t="s">
        <v>0</v>
      </c>
    </row>
    <row r="4" spans="1:22" s="14" customFormat="1" ht="25.5" x14ac:dyDescent="0.2">
      <c r="A4" s="11"/>
      <c r="B4" s="11"/>
      <c r="C4" s="12" t="s">
        <v>1</v>
      </c>
      <c r="D4" s="15">
        <v>4</v>
      </c>
      <c r="E4" s="15">
        <v>3</v>
      </c>
      <c r="F4" s="15">
        <v>5</v>
      </c>
      <c r="G4" s="16">
        <v>4</v>
      </c>
      <c r="H4" s="15">
        <v>4</v>
      </c>
      <c r="I4" s="15"/>
      <c r="J4" s="15"/>
      <c r="K4" s="15"/>
      <c r="L4" s="15"/>
      <c r="M4" s="15"/>
      <c r="N4" s="15"/>
      <c r="O4" s="15"/>
      <c r="P4" s="15">
        <v>6</v>
      </c>
      <c r="Q4" s="15">
        <v>6</v>
      </c>
      <c r="R4" s="15">
        <v>1</v>
      </c>
      <c r="S4" s="11"/>
      <c r="T4" s="13">
        <f>SUM(D4:S4)</f>
        <v>33</v>
      </c>
      <c r="U4" s="11"/>
      <c r="V4" s="11"/>
    </row>
    <row r="5" spans="1:22" s="14" customFormat="1" ht="100.5" customHeight="1" x14ac:dyDescent="0.2">
      <c r="A5" s="15" t="s">
        <v>2</v>
      </c>
      <c r="B5" s="15" t="s">
        <v>3</v>
      </c>
      <c r="C5" s="19" t="s">
        <v>4</v>
      </c>
      <c r="D5" s="3" t="s">
        <v>82</v>
      </c>
      <c r="E5" s="3" t="s">
        <v>83</v>
      </c>
      <c r="F5" s="3" t="s">
        <v>84</v>
      </c>
      <c r="G5" s="3" t="s">
        <v>85</v>
      </c>
      <c r="H5" s="3" t="s">
        <v>86</v>
      </c>
      <c r="I5" s="3"/>
      <c r="J5" s="3"/>
      <c r="K5" s="3"/>
      <c r="L5" s="26"/>
      <c r="M5" s="26"/>
      <c r="N5" s="26"/>
      <c r="O5" s="26"/>
      <c r="P5" s="26" t="s">
        <v>89</v>
      </c>
      <c r="Q5" s="3" t="s">
        <v>87</v>
      </c>
      <c r="R5" s="3" t="s">
        <v>88</v>
      </c>
      <c r="S5" s="25"/>
      <c r="T5" s="15"/>
      <c r="U5" s="24" t="s">
        <v>7</v>
      </c>
      <c r="V5" s="24" t="s">
        <v>8</v>
      </c>
    </row>
    <row r="6" spans="1:22" s="28" customFormat="1" ht="16.5" customHeight="1" x14ac:dyDescent="0.25">
      <c r="A6" s="39">
        <v>1</v>
      </c>
      <c r="B6" s="42" t="s">
        <v>146</v>
      </c>
      <c r="C6" s="34"/>
      <c r="D6" s="2">
        <v>94</v>
      </c>
      <c r="E6" s="2">
        <v>92</v>
      </c>
      <c r="F6" s="2">
        <v>77</v>
      </c>
      <c r="G6" s="2">
        <v>90</v>
      </c>
      <c r="H6" s="2">
        <v>90</v>
      </c>
      <c r="I6" s="34"/>
      <c r="J6" s="34"/>
      <c r="K6" s="34"/>
      <c r="L6" s="34"/>
      <c r="M6" s="34"/>
      <c r="N6" s="34"/>
      <c r="O6" s="34"/>
      <c r="P6" s="1">
        <v>96</v>
      </c>
      <c r="Q6" s="2">
        <v>95</v>
      </c>
      <c r="R6" s="2">
        <v>95</v>
      </c>
      <c r="S6" s="34"/>
      <c r="T6" s="9">
        <f t="shared" ref="T6:T37" si="0">((D6*$D$4+E6*$E$4+F6*$F$4+G6*$G$4+H6*$H$4+I6*$I$4+J6*$J$4+K6*$K$4+L6*$L$4+M6*$M$4+N6*$N$4+O6*$O$4+P6*$P$4+((Q6+R6)/2)*($Q$4+$R$4))/$T$4)*0.95</f>
        <v>86.306060606060598</v>
      </c>
      <c r="U6" s="1"/>
      <c r="V6" s="9">
        <f t="shared" ref="V6:V37" si="1">T6+U6</f>
        <v>86.306060606060598</v>
      </c>
    </row>
    <row r="7" spans="1:22" s="28" customFormat="1" ht="16.5" customHeight="1" x14ac:dyDescent="0.25">
      <c r="A7" s="39">
        <v>2</v>
      </c>
      <c r="B7" s="42" t="s">
        <v>125</v>
      </c>
      <c r="C7" s="4"/>
      <c r="D7" s="2">
        <v>81</v>
      </c>
      <c r="E7" s="2">
        <v>95</v>
      </c>
      <c r="F7" s="2">
        <v>90</v>
      </c>
      <c r="G7" s="2">
        <v>90</v>
      </c>
      <c r="H7" s="2">
        <v>90</v>
      </c>
      <c r="I7" s="2"/>
      <c r="J7" s="21"/>
      <c r="K7" s="20"/>
      <c r="L7" s="4"/>
      <c r="M7" s="4"/>
      <c r="N7" s="4"/>
      <c r="O7" s="4"/>
      <c r="P7" s="18">
        <v>92</v>
      </c>
      <c r="Q7" s="2">
        <v>90</v>
      </c>
      <c r="R7" s="2">
        <v>90</v>
      </c>
      <c r="S7" s="4"/>
      <c r="T7" s="9">
        <f t="shared" si="0"/>
        <v>85.240909090909099</v>
      </c>
      <c r="U7" s="1"/>
      <c r="V7" s="9">
        <f t="shared" si="1"/>
        <v>85.240909090909099</v>
      </c>
    </row>
    <row r="8" spans="1:22" s="28" customFormat="1" ht="16.5" customHeight="1" x14ac:dyDescent="0.25">
      <c r="A8" s="39">
        <v>3</v>
      </c>
      <c r="B8" s="42" t="s">
        <v>135</v>
      </c>
      <c r="C8" s="4"/>
      <c r="D8" s="2">
        <v>70</v>
      </c>
      <c r="E8" s="2">
        <v>81</v>
      </c>
      <c r="F8" s="2">
        <v>76</v>
      </c>
      <c r="G8" s="2">
        <v>78</v>
      </c>
      <c r="H8" s="2">
        <v>80</v>
      </c>
      <c r="I8" s="4"/>
      <c r="J8" s="4"/>
      <c r="K8" s="4"/>
      <c r="L8" s="4"/>
      <c r="M8" s="4"/>
      <c r="N8" s="4"/>
      <c r="O8" s="4"/>
      <c r="P8" s="18">
        <v>94</v>
      </c>
      <c r="Q8" s="2">
        <v>97</v>
      </c>
      <c r="R8" s="2">
        <v>95</v>
      </c>
      <c r="S8" s="4"/>
      <c r="T8" s="9">
        <f t="shared" si="0"/>
        <v>79.771212121212116</v>
      </c>
      <c r="U8" s="1"/>
      <c r="V8" s="9">
        <f t="shared" si="1"/>
        <v>79.771212121212116</v>
      </c>
    </row>
    <row r="9" spans="1:22" s="28" customFormat="1" ht="27.75" customHeight="1" x14ac:dyDescent="0.25">
      <c r="A9" s="39">
        <v>4</v>
      </c>
      <c r="B9" s="42" t="s">
        <v>137</v>
      </c>
      <c r="C9" s="34"/>
      <c r="D9" s="2">
        <v>70</v>
      </c>
      <c r="E9" s="2">
        <v>96</v>
      </c>
      <c r="F9" s="2">
        <v>95</v>
      </c>
      <c r="G9" s="2">
        <v>93</v>
      </c>
      <c r="H9" s="2">
        <v>92</v>
      </c>
      <c r="I9" s="34"/>
      <c r="J9" s="34"/>
      <c r="K9" s="34"/>
      <c r="L9" s="34"/>
      <c r="M9" s="34"/>
      <c r="N9" s="34"/>
      <c r="O9" s="34"/>
      <c r="P9" s="1">
        <v>75</v>
      </c>
      <c r="Q9" s="2">
        <v>76</v>
      </c>
      <c r="R9" s="2">
        <v>75</v>
      </c>
      <c r="S9" s="34"/>
      <c r="T9" s="9">
        <f t="shared" si="0"/>
        <v>79.497727272727275</v>
      </c>
      <c r="U9" s="1"/>
      <c r="V9" s="9">
        <f t="shared" si="1"/>
        <v>79.497727272727275</v>
      </c>
    </row>
    <row r="10" spans="1:22" s="28" customFormat="1" ht="16.5" customHeight="1" x14ac:dyDescent="0.25">
      <c r="A10" s="39">
        <v>5</v>
      </c>
      <c r="B10" s="42" t="s">
        <v>131</v>
      </c>
      <c r="C10" s="4"/>
      <c r="D10" s="2">
        <v>77</v>
      </c>
      <c r="E10" s="2">
        <v>90</v>
      </c>
      <c r="F10" s="2">
        <v>79</v>
      </c>
      <c r="G10" s="2">
        <v>79</v>
      </c>
      <c r="H10" s="2">
        <v>79</v>
      </c>
      <c r="I10" s="4"/>
      <c r="J10" s="4"/>
      <c r="K10" s="4"/>
      <c r="L10" s="22"/>
      <c r="M10" s="4"/>
      <c r="N10" s="4"/>
      <c r="O10" s="4"/>
      <c r="P10" s="18">
        <v>92</v>
      </c>
      <c r="Q10" s="2">
        <v>75</v>
      </c>
      <c r="R10" s="2">
        <v>78</v>
      </c>
      <c r="S10" s="4"/>
      <c r="T10" s="9">
        <f t="shared" si="0"/>
        <v>77.51136363636364</v>
      </c>
      <c r="U10" s="1"/>
      <c r="V10" s="9">
        <f t="shared" si="1"/>
        <v>77.51136363636364</v>
      </c>
    </row>
    <row r="11" spans="1:22" s="28" customFormat="1" ht="16.5" customHeight="1" x14ac:dyDescent="0.25">
      <c r="A11" s="2">
        <v>6</v>
      </c>
      <c r="B11" s="42" t="s">
        <v>151</v>
      </c>
      <c r="C11" s="4"/>
      <c r="D11" s="2">
        <v>88</v>
      </c>
      <c r="E11" s="2">
        <v>92</v>
      </c>
      <c r="F11" s="2">
        <v>78</v>
      </c>
      <c r="G11" s="2">
        <v>77</v>
      </c>
      <c r="H11" s="2">
        <v>78</v>
      </c>
      <c r="I11" s="4"/>
      <c r="J11" s="4"/>
      <c r="K11" s="4"/>
      <c r="L11" s="4"/>
      <c r="M11" s="4"/>
      <c r="N11" s="4"/>
      <c r="O11" s="4"/>
      <c r="P11" s="18">
        <v>65</v>
      </c>
      <c r="Q11" s="2">
        <v>82</v>
      </c>
      <c r="R11" s="2">
        <v>85</v>
      </c>
      <c r="S11" s="4"/>
      <c r="T11" s="9">
        <f t="shared" si="0"/>
        <v>75.208333333333329</v>
      </c>
      <c r="U11" s="1"/>
      <c r="V11" s="9">
        <f t="shared" si="1"/>
        <v>75.208333333333329</v>
      </c>
    </row>
    <row r="12" spans="1:22" s="28" customFormat="1" ht="16.5" customHeight="1" x14ac:dyDescent="0.25">
      <c r="A12" s="39">
        <v>7</v>
      </c>
      <c r="B12" s="42" t="s">
        <v>120</v>
      </c>
      <c r="C12" s="6"/>
      <c r="D12" s="2">
        <v>78</v>
      </c>
      <c r="E12" s="2">
        <v>98</v>
      </c>
      <c r="F12" s="2">
        <v>68</v>
      </c>
      <c r="G12" s="2">
        <v>66</v>
      </c>
      <c r="H12" s="2">
        <v>71</v>
      </c>
      <c r="I12" s="2"/>
      <c r="J12" s="2"/>
      <c r="K12" s="2"/>
      <c r="L12" s="6"/>
      <c r="M12" s="6"/>
      <c r="N12" s="6"/>
      <c r="O12" s="6"/>
      <c r="P12" s="18">
        <v>85</v>
      </c>
      <c r="Q12" s="2">
        <v>78</v>
      </c>
      <c r="R12" s="2">
        <v>78</v>
      </c>
      <c r="S12" s="7"/>
      <c r="T12" s="9">
        <f t="shared" si="0"/>
        <v>73.409090909090907</v>
      </c>
      <c r="U12" s="1"/>
      <c r="V12" s="9">
        <f t="shared" si="1"/>
        <v>73.409090909090907</v>
      </c>
    </row>
    <row r="13" spans="1:22" s="28" customFormat="1" ht="16.5" customHeight="1" x14ac:dyDescent="0.25">
      <c r="A13" s="39">
        <v>8</v>
      </c>
      <c r="B13" s="42" t="s">
        <v>127</v>
      </c>
      <c r="C13" s="4"/>
      <c r="D13" s="2">
        <v>75</v>
      </c>
      <c r="E13" s="2">
        <v>95</v>
      </c>
      <c r="F13" s="2">
        <v>79</v>
      </c>
      <c r="G13" s="2">
        <v>67</v>
      </c>
      <c r="H13" s="2">
        <v>65</v>
      </c>
      <c r="I13" s="2"/>
      <c r="J13" s="21"/>
      <c r="K13" s="21"/>
      <c r="L13" s="22"/>
      <c r="M13" s="4"/>
      <c r="N13" s="4"/>
      <c r="O13" s="4"/>
      <c r="P13" s="18">
        <v>80</v>
      </c>
      <c r="Q13" s="2">
        <v>67</v>
      </c>
      <c r="R13" s="2">
        <v>75</v>
      </c>
      <c r="S13" s="4"/>
      <c r="T13" s="9">
        <f t="shared" si="0"/>
        <v>71.537878787878782</v>
      </c>
      <c r="U13" s="1"/>
      <c r="V13" s="9">
        <f t="shared" si="1"/>
        <v>71.537878787878782</v>
      </c>
    </row>
    <row r="14" spans="1:22" s="28" customFormat="1" ht="16.5" customHeight="1" x14ac:dyDescent="0.25">
      <c r="A14" s="39">
        <v>9</v>
      </c>
      <c r="B14" s="42" t="s">
        <v>140</v>
      </c>
      <c r="C14" s="34"/>
      <c r="D14" s="2">
        <v>79</v>
      </c>
      <c r="E14" s="2">
        <v>85</v>
      </c>
      <c r="F14" s="2">
        <v>78</v>
      </c>
      <c r="G14" s="2">
        <v>66</v>
      </c>
      <c r="H14" s="2">
        <v>67</v>
      </c>
      <c r="I14" s="34"/>
      <c r="J14" s="34"/>
      <c r="K14" s="34"/>
      <c r="L14" s="34"/>
      <c r="M14" s="34"/>
      <c r="N14" s="34"/>
      <c r="O14" s="34"/>
      <c r="P14" s="1">
        <v>65</v>
      </c>
      <c r="Q14" s="2">
        <v>66</v>
      </c>
      <c r="R14" s="2">
        <v>66</v>
      </c>
      <c r="S14" s="34"/>
      <c r="T14" s="9">
        <f t="shared" si="0"/>
        <v>67.507575757575751</v>
      </c>
      <c r="U14" s="1">
        <f>2+2</f>
        <v>4</v>
      </c>
      <c r="V14" s="9">
        <f t="shared" si="1"/>
        <v>71.507575757575751</v>
      </c>
    </row>
    <row r="15" spans="1:22" s="28" customFormat="1" ht="16.5" customHeight="1" x14ac:dyDescent="0.25">
      <c r="A15" s="39">
        <v>10</v>
      </c>
      <c r="B15" s="42" t="s">
        <v>117</v>
      </c>
      <c r="C15" s="6"/>
      <c r="D15" s="2">
        <v>75</v>
      </c>
      <c r="E15" s="2">
        <v>92</v>
      </c>
      <c r="F15" s="2">
        <v>91</v>
      </c>
      <c r="G15" s="2">
        <v>68</v>
      </c>
      <c r="H15" s="2">
        <v>61</v>
      </c>
      <c r="I15" s="2"/>
      <c r="J15" s="2"/>
      <c r="K15" s="2"/>
      <c r="L15" s="6"/>
      <c r="M15" s="6"/>
      <c r="N15" s="6"/>
      <c r="O15" s="6"/>
      <c r="P15" s="18">
        <v>75</v>
      </c>
      <c r="Q15" s="2">
        <v>69</v>
      </c>
      <c r="R15" s="2">
        <v>70</v>
      </c>
      <c r="S15" s="7"/>
      <c r="T15" s="9">
        <f t="shared" si="0"/>
        <v>71.49469696969696</v>
      </c>
      <c r="U15" s="1"/>
      <c r="V15" s="9">
        <f t="shared" si="1"/>
        <v>71.49469696969696</v>
      </c>
    </row>
    <row r="16" spans="1:22" s="28" customFormat="1" ht="16.5" customHeight="1" x14ac:dyDescent="0.25">
      <c r="A16" s="39">
        <v>11</v>
      </c>
      <c r="B16" s="42" t="s">
        <v>148</v>
      </c>
      <c r="C16" s="34"/>
      <c r="D16" s="2">
        <v>76</v>
      </c>
      <c r="E16" s="2">
        <v>81</v>
      </c>
      <c r="F16" s="2">
        <v>61</v>
      </c>
      <c r="G16" s="2">
        <v>75</v>
      </c>
      <c r="H16" s="2">
        <v>78</v>
      </c>
      <c r="I16" s="34"/>
      <c r="J16" s="34"/>
      <c r="K16" s="34"/>
      <c r="L16" s="34"/>
      <c r="M16" s="34"/>
      <c r="N16" s="34"/>
      <c r="O16" s="34"/>
      <c r="P16" s="1">
        <v>77</v>
      </c>
      <c r="Q16" s="2">
        <v>75</v>
      </c>
      <c r="R16" s="2">
        <v>77</v>
      </c>
      <c r="S16" s="34"/>
      <c r="T16" s="9">
        <f t="shared" si="0"/>
        <v>70.760606060606051</v>
      </c>
      <c r="U16" s="1"/>
      <c r="V16" s="9">
        <f t="shared" si="1"/>
        <v>70.760606060606051</v>
      </c>
    </row>
    <row r="17" spans="1:22" s="28" customFormat="1" ht="16.5" customHeight="1" x14ac:dyDescent="0.25">
      <c r="A17" s="2">
        <v>12</v>
      </c>
      <c r="B17" s="42" t="s">
        <v>144</v>
      </c>
      <c r="C17" s="34"/>
      <c r="D17" s="2">
        <v>74</v>
      </c>
      <c r="E17" s="2">
        <v>92</v>
      </c>
      <c r="F17" s="2">
        <v>62</v>
      </c>
      <c r="G17" s="2">
        <v>75</v>
      </c>
      <c r="H17" s="2">
        <v>78</v>
      </c>
      <c r="I17" s="34"/>
      <c r="J17" s="34"/>
      <c r="K17" s="34"/>
      <c r="L17" s="34"/>
      <c r="M17" s="34"/>
      <c r="N17" s="34"/>
      <c r="O17" s="34"/>
      <c r="P17" s="1">
        <v>75</v>
      </c>
      <c r="Q17" s="2">
        <v>70</v>
      </c>
      <c r="R17" s="2">
        <v>75</v>
      </c>
      <c r="S17" s="34"/>
      <c r="T17" s="9">
        <f t="shared" si="0"/>
        <v>70.573484848484838</v>
      </c>
      <c r="U17" s="1"/>
      <c r="V17" s="9">
        <f t="shared" si="1"/>
        <v>70.573484848484838</v>
      </c>
    </row>
    <row r="18" spans="1:22" s="28" customFormat="1" ht="16.5" customHeight="1" x14ac:dyDescent="0.25">
      <c r="A18" s="2">
        <v>13</v>
      </c>
      <c r="B18" s="42" t="s">
        <v>141</v>
      </c>
      <c r="C18" s="34"/>
      <c r="D18" s="2">
        <v>75</v>
      </c>
      <c r="E18" s="2">
        <v>81</v>
      </c>
      <c r="F18" s="2">
        <v>77</v>
      </c>
      <c r="G18" s="2">
        <v>65</v>
      </c>
      <c r="H18" s="2">
        <v>69</v>
      </c>
      <c r="I18" s="34"/>
      <c r="J18" s="34"/>
      <c r="K18" s="34"/>
      <c r="L18" s="34"/>
      <c r="M18" s="34"/>
      <c r="N18" s="34"/>
      <c r="O18" s="34"/>
      <c r="P18" s="1">
        <v>80</v>
      </c>
      <c r="Q18" s="2">
        <v>68</v>
      </c>
      <c r="R18" s="2">
        <v>68</v>
      </c>
      <c r="S18" s="34"/>
      <c r="T18" s="9">
        <f t="shared" si="0"/>
        <v>69.666666666666657</v>
      </c>
      <c r="U18" s="1"/>
      <c r="V18" s="9">
        <f t="shared" si="1"/>
        <v>69.666666666666657</v>
      </c>
    </row>
    <row r="19" spans="1:22" s="28" customFormat="1" ht="16.5" customHeight="1" x14ac:dyDescent="0.25">
      <c r="A19" s="2">
        <v>14</v>
      </c>
      <c r="B19" s="42" t="s">
        <v>132</v>
      </c>
      <c r="C19" s="4"/>
      <c r="D19" s="2">
        <v>70</v>
      </c>
      <c r="E19" s="2">
        <v>81</v>
      </c>
      <c r="F19" s="2">
        <v>71</v>
      </c>
      <c r="G19" s="2">
        <v>69</v>
      </c>
      <c r="H19" s="2">
        <v>70</v>
      </c>
      <c r="I19" s="4"/>
      <c r="J19" s="4"/>
      <c r="K19" s="4"/>
      <c r="L19" s="4"/>
      <c r="M19" s="4"/>
      <c r="N19" s="4"/>
      <c r="O19" s="4"/>
      <c r="P19" s="18">
        <v>75</v>
      </c>
      <c r="Q19" s="2">
        <v>75</v>
      </c>
      <c r="R19" s="2">
        <v>75</v>
      </c>
      <c r="S19" s="4"/>
      <c r="T19" s="9">
        <f t="shared" si="0"/>
        <v>69.349999999999994</v>
      </c>
      <c r="U19" s="1"/>
      <c r="V19" s="9">
        <f t="shared" si="1"/>
        <v>69.349999999999994</v>
      </c>
    </row>
    <row r="20" spans="1:22" ht="16.5" customHeight="1" x14ac:dyDescent="0.25">
      <c r="A20" s="2">
        <v>15</v>
      </c>
      <c r="B20" s="42" t="s">
        <v>149</v>
      </c>
      <c r="C20" s="4"/>
      <c r="D20" s="2">
        <v>75</v>
      </c>
      <c r="E20" s="2">
        <v>81</v>
      </c>
      <c r="F20" s="2">
        <v>65</v>
      </c>
      <c r="G20" s="2">
        <v>67</v>
      </c>
      <c r="H20" s="2">
        <v>68</v>
      </c>
      <c r="I20" s="4"/>
      <c r="J20" s="4"/>
      <c r="K20" s="4"/>
      <c r="L20" s="4"/>
      <c r="M20" s="4"/>
      <c r="N20" s="4"/>
      <c r="O20" s="4"/>
      <c r="P20" s="18">
        <v>75</v>
      </c>
      <c r="Q20" s="2">
        <v>76</v>
      </c>
      <c r="R20" s="2">
        <v>80</v>
      </c>
      <c r="S20" s="4"/>
      <c r="T20" s="9">
        <f t="shared" si="0"/>
        <v>69.206060606060603</v>
      </c>
      <c r="U20" s="1"/>
      <c r="V20" s="9">
        <f t="shared" si="1"/>
        <v>69.206060606060603</v>
      </c>
    </row>
    <row r="21" spans="1:22" ht="16.5" customHeight="1" x14ac:dyDescent="0.25">
      <c r="A21" s="2">
        <v>16</v>
      </c>
      <c r="B21" s="42" t="s">
        <v>128</v>
      </c>
      <c r="C21" s="4"/>
      <c r="D21" s="2">
        <v>82</v>
      </c>
      <c r="E21" s="2">
        <v>81</v>
      </c>
      <c r="F21" s="2">
        <v>76</v>
      </c>
      <c r="G21" s="2">
        <v>63</v>
      </c>
      <c r="H21" s="2">
        <v>64</v>
      </c>
      <c r="I21" s="2"/>
      <c r="J21" s="2"/>
      <c r="K21" s="2"/>
      <c r="L21" s="22"/>
      <c r="M21" s="4"/>
      <c r="N21" s="4"/>
      <c r="O21" s="4"/>
      <c r="P21" s="18">
        <v>78</v>
      </c>
      <c r="Q21" s="2">
        <v>66</v>
      </c>
      <c r="R21" s="2">
        <v>65</v>
      </c>
      <c r="S21" s="4"/>
      <c r="T21" s="9">
        <f t="shared" si="0"/>
        <v>68.673484848484833</v>
      </c>
      <c r="U21" s="1"/>
      <c r="V21" s="9">
        <f t="shared" si="1"/>
        <v>68.673484848484833</v>
      </c>
    </row>
    <row r="22" spans="1:22" ht="16.5" customHeight="1" x14ac:dyDescent="0.25">
      <c r="A22" s="2">
        <v>17</v>
      </c>
      <c r="B22" s="42" t="s">
        <v>119</v>
      </c>
      <c r="C22" s="6"/>
      <c r="D22" s="2">
        <v>77</v>
      </c>
      <c r="E22" s="2">
        <v>82</v>
      </c>
      <c r="F22" s="2">
        <v>62</v>
      </c>
      <c r="G22" s="2">
        <v>68</v>
      </c>
      <c r="H22" s="2">
        <v>66</v>
      </c>
      <c r="I22" s="2"/>
      <c r="J22" s="2"/>
      <c r="K22" s="21"/>
      <c r="L22" s="6"/>
      <c r="M22" s="6"/>
      <c r="N22" s="6"/>
      <c r="O22" s="6"/>
      <c r="P22" s="18">
        <v>90</v>
      </c>
      <c r="Q22" s="2">
        <v>60</v>
      </c>
      <c r="R22" s="2">
        <v>65</v>
      </c>
      <c r="S22" s="7"/>
      <c r="T22" s="9">
        <f t="shared" si="0"/>
        <v>68.443181818181813</v>
      </c>
      <c r="U22" s="1"/>
      <c r="V22" s="9">
        <f t="shared" si="1"/>
        <v>68.443181818181813</v>
      </c>
    </row>
    <row r="23" spans="1:22" ht="27.75" customHeight="1" x14ac:dyDescent="0.25">
      <c r="A23" s="2">
        <v>18</v>
      </c>
      <c r="B23" s="42" t="s">
        <v>143</v>
      </c>
      <c r="C23" s="34"/>
      <c r="D23" s="2">
        <v>75</v>
      </c>
      <c r="E23" s="2">
        <v>80</v>
      </c>
      <c r="F23" s="2">
        <v>78</v>
      </c>
      <c r="G23" s="2">
        <v>68</v>
      </c>
      <c r="H23" s="2">
        <v>70</v>
      </c>
      <c r="I23" s="34"/>
      <c r="J23" s="34"/>
      <c r="K23" s="34"/>
      <c r="L23" s="34"/>
      <c r="M23" s="34"/>
      <c r="N23" s="34"/>
      <c r="O23" s="34"/>
      <c r="P23" s="1">
        <v>60</v>
      </c>
      <c r="Q23" s="2">
        <v>76</v>
      </c>
      <c r="R23" s="2">
        <v>76</v>
      </c>
      <c r="S23" s="34"/>
      <c r="T23" s="9">
        <f t="shared" si="0"/>
        <v>68.342424242424244</v>
      </c>
      <c r="U23" s="1"/>
      <c r="V23" s="9">
        <f t="shared" si="1"/>
        <v>68.342424242424244</v>
      </c>
    </row>
    <row r="24" spans="1:22" ht="16.5" customHeight="1" x14ac:dyDescent="0.25">
      <c r="A24" s="2">
        <v>19</v>
      </c>
      <c r="B24" s="42" t="s">
        <v>116</v>
      </c>
      <c r="C24" s="6"/>
      <c r="D24" s="2">
        <v>77</v>
      </c>
      <c r="E24" s="2">
        <v>82</v>
      </c>
      <c r="F24" s="2">
        <v>61</v>
      </c>
      <c r="G24" s="2">
        <v>68</v>
      </c>
      <c r="H24" s="2">
        <v>66</v>
      </c>
      <c r="I24" s="2"/>
      <c r="J24" s="2"/>
      <c r="K24" s="21"/>
      <c r="L24" s="6"/>
      <c r="M24" s="6"/>
      <c r="N24" s="6"/>
      <c r="O24" s="6"/>
      <c r="P24" s="18">
        <v>90</v>
      </c>
      <c r="Q24" s="2">
        <v>60</v>
      </c>
      <c r="R24" s="2">
        <v>63</v>
      </c>
      <c r="S24" s="7"/>
      <c r="T24" s="9">
        <f t="shared" si="0"/>
        <v>68.097727272727269</v>
      </c>
      <c r="U24" s="1"/>
      <c r="V24" s="9">
        <f t="shared" si="1"/>
        <v>68.097727272727269</v>
      </c>
    </row>
    <row r="25" spans="1:22" ht="16.5" customHeight="1" x14ac:dyDescent="0.25">
      <c r="A25" s="2">
        <v>20</v>
      </c>
      <c r="B25" s="42" t="s">
        <v>124</v>
      </c>
      <c r="C25" s="6"/>
      <c r="D25" s="2">
        <v>73</v>
      </c>
      <c r="E25" s="2">
        <v>82</v>
      </c>
      <c r="F25" s="2">
        <v>61</v>
      </c>
      <c r="G25" s="2">
        <v>75</v>
      </c>
      <c r="H25" s="2">
        <v>81</v>
      </c>
      <c r="I25" s="2"/>
      <c r="J25" s="2"/>
      <c r="K25" s="21"/>
      <c r="L25" s="6"/>
      <c r="M25" s="6"/>
      <c r="N25" s="6"/>
      <c r="O25" s="6"/>
      <c r="P25" s="18">
        <v>76</v>
      </c>
      <c r="Q25" s="2">
        <v>61</v>
      </c>
      <c r="R25" s="2">
        <v>65</v>
      </c>
      <c r="S25" s="7"/>
      <c r="T25" s="9">
        <f t="shared" si="0"/>
        <v>68.054545454545462</v>
      </c>
      <c r="U25" s="1"/>
      <c r="V25" s="9">
        <f t="shared" si="1"/>
        <v>68.054545454545462</v>
      </c>
    </row>
    <row r="26" spans="1:22" ht="16.5" customHeight="1" x14ac:dyDescent="0.25">
      <c r="A26" s="2">
        <v>21</v>
      </c>
      <c r="B26" s="42" t="s">
        <v>130</v>
      </c>
      <c r="C26" s="4"/>
      <c r="D26" s="2">
        <v>70</v>
      </c>
      <c r="E26" s="2">
        <v>80</v>
      </c>
      <c r="F26" s="2">
        <v>66</v>
      </c>
      <c r="G26" s="2">
        <v>67</v>
      </c>
      <c r="H26" s="2">
        <v>71</v>
      </c>
      <c r="I26" s="2"/>
      <c r="J26" s="2"/>
      <c r="K26" s="21"/>
      <c r="L26" s="22"/>
      <c r="M26" s="4"/>
      <c r="N26" s="4"/>
      <c r="O26" s="4"/>
      <c r="P26" s="18">
        <v>78</v>
      </c>
      <c r="Q26" s="2">
        <v>67</v>
      </c>
      <c r="R26" s="2">
        <v>70</v>
      </c>
      <c r="S26" s="4"/>
      <c r="T26" s="9">
        <f t="shared" si="0"/>
        <v>67.637121212121215</v>
      </c>
      <c r="U26" s="1"/>
      <c r="V26" s="9">
        <f t="shared" si="1"/>
        <v>67.637121212121215</v>
      </c>
    </row>
    <row r="27" spans="1:22" ht="16.5" customHeight="1" x14ac:dyDescent="0.25">
      <c r="A27" s="2">
        <v>22</v>
      </c>
      <c r="B27" s="42" t="s">
        <v>126</v>
      </c>
      <c r="C27" s="4"/>
      <c r="D27" s="2">
        <v>73</v>
      </c>
      <c r="E27" s="2">
        <v>79</v>
      </c>
      <c r="F27" s="2">
        <v>72</v>
      </c>
      <c r="G27" s="2">
        <v>65</v>
      </c>
      <c r="H27" s="2">
        <v>66</v>
      </c>
      <c r="I27" s="2"/>
      <c r="J27" s="2"/>
      <c r="K27" s="2"/>
      <c r="L27" s="22"/>
      <c r="M27" s="4"/>
      <c r="N27" s="4"/>
      <c r="O27" s="4"/>
      <c r="P27" s="18">
        <v>78</v>
      </c>
      <c r="Q27" s="2">
        <v>63</v>
      </c>
      <c r="R27" s="2">
        <v>70</v>
      </c>
      <c r="S27" s="4"/>
      <c r="T27" s="9">
        <f t="shared" si="0"/>
        <v>67.550757575757572</v>
      </c>
      <c r="U27" s="1"/>
      <c r="V27" s="9">
        <f t="shared" si="1"/>
        <v>67.550757575757572</v>
      </c>
    </row>
    <row r="28" spans="1:22" x14ac:dyDescent="0.25">
      <c r="A28" s="2">
        <v>23</v>
      </c>
      <c r="B28" s="42" t="s">
        <v>129</v>
      </c>
      <c r="C28" s="4"/>
      <c r="D28" s="2">
        <v>78</v>
      </c>
      <c r="E28" s="2">
        <v>85</v>
      </c>
      <c r="F28" s="2">
        <v>62</v>
      </c>
      <c r="G28" s="2">
        <v>66</v>
      </c>
      <c r="H28" s="2">
        <v>66</v>
      </c>
      <c r="I28" s="2"/>
      <c r="J28" s="2"/>
      <c r="K28" s="21"/>
      <c r="L28" s="22"/>
      <c r="M28" s="4"/>
      <c r="N28" s="4"/>
      <c r="O28" s="4"/>
      <c r="P28" s="18">
        <v>76</v>
      </c>
      <c r="Q28" s="2">
        <v>65</v>
      </c>
      <c r="R28" s="2">
        <v>70</v>
      </c>
      <c r="S28" s="4"/>
      <c r="T28" s="9">
        <f t="shared" si="0"/>
        <v>67.176515151515147</v>
      </c>
      <c r="U28" s="1"/>
      <c r="V28" s="9">
        <f t="shared" si="1"/>
        <v>67.176515151515147</v>
      </c>
    </row>
    <row r="29" spans="1:22" x14ac:dyDescent="0.25">
      <c r="A29" s="2">
        <v>24</v>
      </c>
      <c r="B29" s="42" t="s">
        <v>121</v>
      </c>
      <c r="C29" s="6"/>
      <c r="D29" s="2">
        <v>77</v>
      </c>
      <c r="E29" s="2">
        <v>78</v>
      </c>
      <c r="F29" s="2">
        <v>75</v>
      </c>
      <c r="G29" s="2">
        <v>70</v>
      </c>
      <c r="H29" s="2">
        <v>71</v>
      </c>
      <c r="I29" s="2"/>
      <c r="J29" s="2"/>
      <c r="K29" s="2"/>
      <c r="L29" s="6"/>
      <c r="M29" s="6"/>
      <c r="N29" s="6"/>
      <c r="O29" s="6"/>
      <c r="P29" s="18">
        <v>65</v>
      </c>
      <c r="Q29" s="2">
        <v>62</v>
      </c>
      <c r="R29" s="2">
        <v>70</v>
      </c>
      <c r="S29" s="6"/>
      <c r="T29" s="9">
        <f t="shared" si="0"/>
        <v>67.162121212121221</v>
      </c>
      <c r="U29" s="1"/>
      <c r="V29" s="9">
        <f t="shared" si="1"/>
        <v>67.162121212121221</v>
      </c>
    </row>
    <row r="30" spans="1:22" x14ac:dyDescent="0.25">
      <c r="A30" s="2">
        <v>25</v>
      </c>
      <c r="B30" s="42" t="s">
        <v>118</v>
      </c>
      <c r="C30" s="6"/>
      <c r="D30" s="2">
        <v>75</v>
      </c>
      <c r="E30" s="2">
        <v>78</v>
      </c>
      <c r="F30" s="2">
        <v>62</v>
      </c>
      <c r="G30" s="2">
        <v>65</v>
      </c>
      <c r="H30" s="2">
        <v>71</v>
      </c>
      <c r="I30" s="2"/>
      <c r="J30" s="2"/>
      <c r="K30" s="2"/>
      <c r="L30" s="6"/>
      <c r="M30" s="6"/>
      <c r="N30" s="6"/>
      <c r="O30" s="6"/>
      <c r="P30" s="18">
        <v>76</v>
      </c>
      <c r="Q30" s="2">
        <v>68</v>
      </c>
      <c r="R30" s="2">
        <v>70</v>
      </c>
      <c r="S30" s="7"/>
      <c r="T30" s="9">
        <f t="shared" si="0"/>
        <v>66.989393939393935</v>
      </c>
      <c r="U30" s="1"/>
      <c r="V30" s="9">
        <f t="shared" si="1"/>
        <v>66.989393939393935</v>
      </c>
    </row>
    <row r="31" spans="1:22" x14ac:dyDescent="0.25">
      <c r="A31" s="2">
        <v>26</v>
      </c>
      <c r="B31" s="42" t="s">
        <v>134</v>
      </c>
      <c r="C31" s="4"/>
      <c r="D31" s="2">
        <v>83</v>
      </c>
      <c r="E31" s="2">
        <v>92</v>
      </c>
      <c r="F31" s="2">
        <v>66</v>
      </c>
      <c r="G31" s="2">
        <v>64</v>
      </c>
      <c r="H31" s="2">
        <v>60</v>
      </c>
      <c r="I31" s="4"/>
      <c r="J31" s="4"/>
      <c r="K31" s="4"/>
      <c r="L31" s="4"/>
      <c r="M31" s="4"/>
      <c r="N31" s="4"/>
      <c r="O31" s="4"/>
      <c r="P31" s="18">
        <v>65</v>
      </c>
      <c r="Q31" s="2">
        <v>62</v>
      </c>
      <c r="R31" s="2">
        <v>77</v>
      </c>
      <c r="S31" s="4"/>
      <c r="T31" s="9">
        <f t="shared" si="0"/>
        <v>66.514393939393941</v>
      </c>
      <c r="U31" s="1"/>
      <c r="V31" s="9">
        <f t="shared" si="1"/>
        <v>66.514393939393941</v>
      </c>
    </row>
    <row r="32" spans="1:22" x14ac:dyDescent="0.25">
      <c r="A32" s="2">
        <v>27</v>
      </c>
      <c r="B32" s="42" t="s">
        <v>138</v>
      </c>
      <c r="C32" s="34"/>
      <c r="D32" s="2">
        <v>70</v>
      </c>
      <c r="E32" s="2">
        <v>80</v>
      </c>
      <c r="F32" s="2">
        <v>72</v>
      </c>
      <c r="G32" s="2">
        <v>76</v>
      </c>
      <c r="H32" s="2">
        <v>65</v>
      </c>
      <c r="I32" s="34"/>
      <c r="J32" s="34"/>
      <c r="K32" s="34"/>
      <c r="L32" s="34"/>
      <c r="M32" s="34"/>
      <c r="N32" s="34"/>
      <c r="O32" s="34"/>
      <c r="P32" s="1">
        <v>65</v>
      </c>
      <c r="Q32" s="2">
        <v>62</v>
      </c>
      <c r="R32" s="2">
        <v>70</v>
      </c>
      <c r="S32" s="34"/>
      <c r="T32" s="9">
        <f t="shared" si="0"/>
        <v>66.096969696969694</v>
      </c>
      <c r="U32" s="1"/>
      <c r="V32" s="9">
        <f t="shared" si="1"/>
        <v>66.096969696969694</v>
      </c>
    </row>
    <row r="33" spans="1:22" x14ac:dyDescent="0.25">
      <c r="A33" s="2">
        <v>28</v>
      </c>
      <c r="B33" s="42" t="s">
        <v>139</v>
      </c>
      <c r="C33" s="34"/>
      <c r="D33" s="2">
        <v>75</v>
      </c>
      <c r="E33" s="2">
        <v>81</v>
      </c>
      <c r="F33" s="2">
        <v>71</v>
      </c>
      <c r="G33" s="2">
        <v>64</v>
      </c>
      <c r="H33" s="2">
        <v>60</v>
      </c>
      <c r="I33" s="34"/>
      <c r="J33" s="34"/>
      <c r="K33" s="34"/>
      <c r="L33" s="34"/>
      <c r="M33" s="34"/>
      <c r="N33" s="34"/>
      <c r="O33" s="34"/>
      <c r="P33" s="1">
        <v>60</v>
      </c>
      <c r="Q33" s="2">
        <v>76</v>
      </c>
      <c r="R33" s="2">
        <v>78</v>
      </c>
      <c r="S33" s="34"/>
      <c r="T33" s="9">
        <f t="shared" si="0"/>
        <v>66.010606060606051</v>
      </c>
      <c r="U33" s="1"/>
      <c r="V33" s="9">
        <f t="shared" si="1"/>
        <v>66.010606060606051</v>
      </c>
    </row>
    <row r="34" spans="1:22" ht="17.25" customHeight="1" x14ac:dyDescent="0.25">
      <c r="A34" s="2">
        <v>29</v>
      </c>
      <c r="B34" s="42" t="s">
        <v>122</v>
      </c>
      <c r="C34" s="6"/>
      <c r="D34" s="2">
        <v>71</v>
      </c>
      <c r="E34" s="2">
        <v>82</v>
      </c>
      <c r="F34" s="2">
        <v>66</v>
      </c>
      <c r="G34" s="2">
        <v>69</v>
      </c>
      <c r="H34" s="2">
        <v>71</v>
      </c>
      <c r="I34" s="2"/>
      <c r="J34" s="2"/>
      <c r="K34" s="2"/>
      <c r="L34" s="6"/>
      <c r="M34" s="6"/>
      <c r="N34" s="6"/>
      <c r="O34" s="6"/>
      <c r="P34" s="18">
        <v>68</v>
      </c>
      <c r="Q34" s="2">
        <v>63</v>
      </c>
      <c r="R34" s="2">
        <v>65</v>
      </c>
      <c r="S34" s="7"/>
      <c r="T34" s="9">
        <f t="shared" si="0"/>
        <v>65.521212121212116</v>
      </c>
      <c r="U34" s="1"/>
      <c r="V34" s="9">
        <f t="shared" si="1"/>
        <v>65.521212121212116</v>
      </c>
    </row>
    <row r="35" spans="1:22" s="36" customFormat="1" x14ac:dyDescent="0.25">
      <c r="A35" s="2">
        <v>30</v>
      </c>
      <c r="B35" s="42" t="s">
        <v>150</v>
      </c>
      <c r="C35" s="4"/>
      <c r="D35" s="2">
        <v>73</v>
      </c>
      <c r="E35" s="2">
        <v>81</v>
      </c>
      <c r="F35" s="2">
        <v>66</v>
      </c>
      <c r="G35" s="2">
        <v>72</v>
      </c>
      <c r="H35" s="2">
        <v>65</v>
      </c>
      <c r="I35" s="4"/>
      <c r="J35" s="4"/>
      <c r="K35" s="4"/>
      <c r="L35" s="4"/>
      <c r="M35" s="4"/>
      <c r="N35" s="4"/>
      <c r="O35" s="4"/>
      <c r="P35" s="18">
        <v>70</v>
      </c>
      <c r="Q35" s="2">
        <v>60</v>
      </c>
      <c r="R35" s="2">
        <v>65</v>
      </c>
      <c r="S35" s="4"/>
      <c r="T35" s="9">
        <f t="shared" si="0"/>
        <v>65.362878787878785</v>
      </c>
      <c r="U35" s="1"/>
      <c r="V35" s="9">
        <f t="shared" si="1"/>
        <v>65.362878787878785</v>
      </c>
    </row>
    <row r="36" spans="1:22" s="36" customFormat="1" x14ac:dyDescent="0.25">
      <c r="A36" s="2">
        <v>31</v>
      </c>
      <c r="B36" s="42" t="s">
        <v>152</v>
      </c>
      <c r="C36" s="4"/>
      <c r="D36" s="2">
        <v>70</v>
      </c>
      <c r="E36" s="2">
        <v>82</v>
      </c>
      <c r="F36" s="2">
        <v>79</v>
      </c>
      <c r="G36" s="2">
        <v>69</v>
      </c>
      <c r="H36" s="2">
        <v>60</v>
      </c>
      <c r="I36" s="4"/>
      <c r="J36" s="4"/>
      <c r="K36" s="4"/>
      <c r="L36" s="4"/>
      <c r="M36" s="4"/>
      <c r="N36" s="4"/>
      <c r="O36" s="4"/>
      <c r="P36" s="18">
        <v>65</v>
      </c>
      <c r="Q36" s="2">
        <v>60</v>
      </c>
      <c r="R36" s="2">
        <v>60</v>
      </c>
      <c r="S36" s="4"/>
      <c r="T36" s="9">
        <f>((D36*$D$4+E36*$E$4+F36*$F$4+G36*$G$4+H36*$H$4+I36*$I$4+J36*$J$4+K36*$K$4+L36*$L$4+M36*$M$4+N36*$N$4+O36*$O$4+P36*$P$4+((Q36+R36)/2)*($Q$4+$R$4))/$T$4)*0.95</f>
        <v>64.686363636363637</v>
      </c>
      <c r="U36" s="1"/>
      <c r="V36" s="9">
        <f t="shared" si="1"/>
        <v>64.686363636363637</v>
      </c>
    </row>
    <row r="37" spans="1:22" s="36" customFormat="1" x14ac:dyDescent="0.25">
      <c r="A37" s="2">
        <v>32</v>
      </c>
      <c r="B37" s="42" t="s">
        <v>133</v>
      </c>
      <c r="C37" s="4"/>
      <c r="D37" s="2">
        <v>77</v>
      </c>
      <c r="E37" s="2">
        <v>92</v>
      </c>
      <c r="F37" s="2">
        <v>65</v>
      </c>
      <c r="G37" s="2">
        <v>67</v>
      </c>
      <c r="H37" s="2">
        <v>62</v>
      </c>
      <c r="I37" s="4"/>
      <c r="J37" s="4"/>
      <c r="K37" s="4"/>
      <c r="L37" s="4"/>
      <c r="M37" s="4"/>
      <c r="N37" s="4"/>
      <c r="O37" s="4"/>
      <c r="P37" s="18">
        <v>65</v>
      </c>
      <c r="Q37" s="2">
        <v>61</v>
      </c>
      <c r="R37" s="2">
        <v>60</v>
      </c>
      <c r="S37" s="4"/>
      <c r="T37" s="9">
        <f t="shared" si="0"/>
        <v>64.441666666666663</v>
      </c>
      <c r="U37" s="1"/>
      <c r="V37" s="9">
        <f t="shared" si="1"/>
        <v>64.441666666666663</v>
      </c>
    </row>
    <row r="38" spans="1:22" s="36" customFormat="1" x14ac:dyDescent="0.25">
      <c r="A38" s="2">
        <v>33</v>
      </c>
      <c r="B38" s="42" t="s">
        <v>136</v>
      </c>
      <c r="C38" s="4"/>
      <c r="D38" s="2">
        <v>70</v>
      </c>
      <c r="E38" s="2">
        <v>90</v>
      </c>
      <c r="F38" s="2">
        <v>67</v>
      </c>
      <c r="G38" s="2">
        <v>62</v>
      </c>
      <c r="H38" s="2">
        <v>65</v>
      </c>
      <c r="I38" s="4"/>
      <c r="J38" s="4"/>
      <c r="K38" s="4"/>
      <c r="L38" s="4"/>
      <c r="M38" s="4"/>
      <c r="N38" s="4"/>
      <c r="O38" s="4"/>
      <c r="P38" s="18">
        <v>65</v>
      </c>
      <c r="Q38" s="2">
        <v>63</v>
      </c>
      <c r="R38" s="2">
        <v>65</v>
      </c>
      <c r="S38" s="4"/>
      <c r="T38" s="9">
        <f t="shared" ref="T38:T42" si="2">((D38*$D$4+E38*$E$4+F38*$F$4+G38*$G$4+H38*$H$4+I38*$I$4+J38*$J$4+K38*$K$4+L38*$L$4+M38*$M$4+N38*$N$4+O38*$O$4+P38*$P$4+((Q38+R38)/2)*($Q$4+$R$4))/$T$4)*0.95</f>
        <v>64.225757575757569</v>
      </c>
      <c r="U38" s="1"/>
      <c r="V38" s="9">
        <f t="shared" ref="V38:V42" si="3">T38+U38</f>
        <v>64.225757575757569</v>
      </c>
    </row>
    <row r="39" spans="1:22" s="36" customFormat="1" x14ac:dyDescent="0.25">
      <c r="A39" s="2">
        <v>34</v>
      </c>
      <c r="B39" s="42" t="s">
        <v>147</v>
      </c>
      <c r="C39" s="34"/>
      <c r="D39" s="2">
        <v>77</v>
      </c>
      <c r="E39" s="2">
        <v>82</v>
      </c>
      <c r="F39" s="2">
        <v>70</v>
      </c>
      <c r="G39" s="2">
        <v>60</v>
      </c>
      <c r="H39" s="2">
        <v>68</v>
      </c>
      <c r="I39" s="34"/>
      <c r="J39" s="34"/>
      <c r="K39" s="34"/>
      <c r="L39" s="34"/>
      <c r="M39" s="34"/>
      <c r="N39" s="34"/>
      <c r="O39" s="34"/>
      <c r="P39" s="1">
        <v>60</v>
      </c>
      <c r="Q39" s="2">
        <v>65</v>
      </c>
      <c r="R39" s="2">
        <v>65</v>
      </c>
      <c r="S39" s="34"/>
      <c r="T39" s="9">
        <f t="shared" si="2"/>
        <v>64.225757575757569</v>
      </c>
      <c r="U39" s="1"/>
      <c r="V39" s="9">
        <f t="shared" si="3"/>
        <v>64.225757575757569</v>
      </c>
    </row>
    <row r="40" spans="1:22" s="36" customFormat="1" x14ac:dyDescent="0.25">
      <c r="A40" s="2">
        <v>35</v>
      </c>
      <c r="B40" s="42" t="s">
        <v>142</v>
      </c>
      <c r="C40" s="34"/>
      <c r="D40" s="2">
        <v>70</v>
      </c>
      <c r="E40" s="2">
        <v>82</v>
      </c>
      <c r="F40" s="2">
        <v>70</v>
      </c>
      <c r="G40" s="2">
        <v>65</v>
      </c>
      <c r="H40" s="2">
        <v>65</v>
      </c>
      <c r="I40" s="34"/>
      <c r="J40" s="34"/>
      <c r="K40" s="34"/>
      <c r="L40" s="34"/>
      <c r="M40" s="34"/>
      <c r="N40" s="34"/>
      <c r="O40" s="34"/>
      <c r="P40" s="1">
        <v>60</v>
      </c>
      <c r="Q40" s="2">
        <v>61</v>
      </c>
      <c r="R40" s="2">
        <v>70</v>
      </c>
      <c r="S40" s="34"/>
      <c r="T40" s="9">
        <f t="shared" si="2"/>
        <v>63.750757575757575</v>
      </c>
      <c r="U40" s="1"/>
      <c r="V40" s="9">
        <f t="shared" si="3"/>
        <v>63.750757575757575</v>
      </c>
    </row>
    <row r="41" spans="1:22" s="36" customFormat="1" x14ac:dyDescent="0.25">
      <c r="A41" s="2">
        <v>36</v>
      </c>
      <c r="B41" s="42" t="s">
        <v>145</v>
      </c>
      <c r="C41" s="34"/>
      <c r="D41" s="2">
        <v>70</v>
      </c>
      <c r="E41" s="2">
        <v>83</v>
      </c>
      <c r="F41" s="2">
        <v>69</v>
      </c>
      <c r="G41" s="2">
        <v>69</v>
      </c>
      <c r="H41" s="2">
        <v>60</v>
      </c>
      <c r="I41" s="34"/>
      <c r="J41" s="34"/>
      <c r="K41" s="34"/>
      <c r="L41" s="34"/>
      <c r="M41" s="34"/>
      <c r="N41" s="34"/>
      <c r="O41" s="34"/>
      <c r="P41" s="1">
        <v>60</v>
      </c>
      <c r="Q41" s="2">
        <v>61</v>
      </c>
      <c r="R41" s="2">
        <v>65</v>
      </c>
      <c r="S41" s="34"/>
      <c r="T41" s="9">
        <f t="shared" si="2"/>
        <v>63.074242424242421</v>
      </c>
      <c r="U41" s="1"/>
      <c r="V41" s="9">
        <f t="shared" si="3"/>
        <v>63.074242424242421</v>
      </c>
    </row>
    <row r="42" spans="1:22" s="36" customFormat="1" x14ac:dyDescent="0.25">
      <c r="A42" s="2">
        <v>37</v>
      </c>
      <c r="B42" s="42" t="s">
        <v>123</v>
      </c>
      <c r="C42" s="6"/>
      <c r="D42" s="2">
        <v>73</v>
      </c>
      <c r="E42" s="2">
        <v>78</v>
      </c>
      <c r="F42" s="2">
        <v>62</v>
      </c>
      <c r="G42" s="2">
        <v>61</v>
      </c>
      <c r="H42" s="2">
        <v>64</v>
      </c>
      <c r="I42" s="2"/>
      <c r="J42" s="2"/>
      <c r="K42" s="21"/>
      <c r="L42" s="6"/>
      <c r="M42" s="6"/>
      <c r="N42" s="6"/>
      <c r="O42" s="6"/>
      <c r="P42" s="18">
        <v>60</v>
      </c>
      <c r="Q42" s="2">
        <v>64</v>
      </c>
      <c r="R42" s="2">
        <v>65</v>
      </c>
      <c r="S42" s="7"/>
      <c r="T42" s="9">
        <f t="shared" si="2"/>
        <v>61.821969696969695</v>
      </c>
      <c r="U42" s="1"/>
      <c r="V42" s="9">
        <f t="shared" si="3"/>
        <v>61.821969696969695</v>
      </c>
    </row>
  </sheetData>
  <sortState xmlns:xlrd2="http://schemas.microsoft.com/office/spreadsheetml/2017/richdata2" ref="A6:V42">
    <sortCondition descending="1" ref="V6:V42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4D206-DBB2-462B-942C-E2EB1B8374C1}">
  <dimension ref="A1:V31"/>
  <sheetViews>
    <sheetView topLeftCell="A2" workbookViewId="0">
      <selection activeCell="B6" sqref="B6:B31"/>
    </sheetView>
  </sheetViews>
  <sheetFormatPr defaultRowHeight="15" x14ac:dyDescent="0.25"/>
  <cols>
    <col min="1" max="1" width="5.85546875" style="27" customWidth="1"/>
    <col min="2" max="2" width="33.42578125" style="27" customWidth="1"/>
    <col min="3" max="3" width="8" style="27" customWidth="1"/>
    <col min="4" max="6" width="5.140625" style="27" customWidth="1"/>
    <col min="7" max="7" width="5.140625" style="10" customWidth="1"/>
    <col min="8" max="15" width="5.140625" style="27" customWidth="1"/>
    <col min="16" max="16" width="5.140625" style="17" customWidth="1"/>
    <col min="17" max="19" width="5.140625" style="27" customWidth="1"/>
    <col min="20" max="20" width="7.140625" style="8" customWidth="1"/>
    <col min="21" max="21" width="5.5703125" style="8" customWidth="1"/>
    <col min="22" max="22" width="8.7109375" style="8" customWidth="1"/>
  </cols>
  <sheetData>
    <row r="1" spans="1:22" ht="15.75" x14ac:dyDescent="0.25">
      <c r="A1" s="40" t="s">
        <v>81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22" ht="15.75" x14ac:dyDescent="0.25">
      <c r="B2" s="41" t="s">
        <v>204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8" t="s">
        <v>0</v>
      </c>
    </row>
    <row r="4" spans="1:22" s="14" customFormat="1" ht="25.5" x14ac:dyDescent="0.2">
      <c r="A4" s="11"/>
      <c r="B4" s="11"/>
      <c r="C4" s="12" t="s">
        <v>1</v>
      </c>
      <c r="D4" s="15">
        <v>4</v>
      </c>
      <c r="E4" s="15">
        <v>3</v>
      </c>
      <c r="F4" s="15">
        <v>5</v>
      </c>
      <c r="G4" s="16">
        <v>4</v>
      </c>
      <c r="H4" s="15">
        <v>4</v>
      </c>
      <c r="I4" s="15"/>
      <c r="J4" s="15"/>
      <c r="K4" s="15"/>
      <c r="L4" s="15"/>
      <c r="M4" s="15"/>
      <c r="N4" s="15"/>
      <c r="O4" s="15"/>
      <c r="P4" s="15">
        <v>6</v>
      </c>
      <c r="Q4" s="15">
        <v>6</v>
      </c>
      <c r="R4" s="15">
        <v>1</v>
      </c>
      <c r="S4" s="11"/>
      <c r="T4" s="13">
        <f>SUM(D4:S4)</f>
        <v>33</v>
      </c>
      <c r="U4" s="11"/>
      <c r="V4" s="11"/>
    </row>
    <row r="5" spans="1:22" s="14" customFormat="1" ht="99.75" customHeight="1" x14ac:dyDescent="0.2">
      <c r="A5" s="15" t="s">
        <v>2</v>
      </c>
      <c r="B5" s="15" t="s">
        <v>3</v>
      </c>
      <c r="C5" s="19" t="s">
        <v>4</v>
      </c>
      <c r="D5" s="3" t="s">
        <v>82</v>
      </c>
      <c r="E5" s="3" t="s">
        <v>83</v>
      </c>
      <c r="F5" s="3" t="s">
        <v>84</v>
      </c>
      <c r="G5" s="3" t="s">
        <v>85</v>
      </c>
      <c r="H5" s="3" t="s">
        <v>86</v>
      </c>
      <c r="I5" s="3"/>
      <c r="J5" s="3"/>
      <c r="K5" s="3"/>
      <c r="L5" s="26"/>
      <c r="M5" s="26"/>
      <c r="N5" s="26"/>
      <c r="O5" s="26"/>
      <c r="P5" s="26" t="s">
        <v>89</v>
      </c>
      <c r="Q5" s="3" t="s">
        <v>87</v>
      </c>
      <c r="R5" s="3" t="s">
        <v>88</v>
      </c>
      <c r="S5" s="23"/>
      <c r="T5" s="15"/>
      <c r="U5" s="24" t="s">
        <v>7</v>
      </c>
      <c r="V5" s="24" t="s">
        <v>8</v>
      </c>
    </row>
    <row r="6" spans="1:22" s="28" customFormat="1" ht="14.25" customHeight="1" x14ac:dyDescent="0.25">
      <c r="A6" s="39">
        <v>1</v>
      </c>
      <c r="B6" s="42" t="s">
        <v>95</v>
      </c>
      <c r="C6" s="6"/>
      <c r="D6" s="2">
        <v>75</v>
      </c>
      <c r="E6" s="2">
        <v>92</v>
      </c>
      <c r="F6" s="2">
        <v>93</v>
      </c>
      <c r="G6" s="2">
        <v>90</v>
      </c>
      <c r="H6" s="2">
        <v>90</v>
      </c>
      <c r="I6" s="2"/>
      <c r="J6" s="2"/>
      <c r="K6" s="2"/>
      <c r="L6" s="6"/>
      <c r="M6" s="6"/>
      <c r="N6" s="6"/>
      <c r="O6" s="6"/>
      <c r="P6" s="18">
        <v>90</v>
      </c>
      <c r="Q6" s="2">
        <v>95</v>
      </c>
      <c r="R6" s="2">
        <v>95</v>
      </c>
      <c r="S6" s="7"/>
      <c r="T6" s="9">
        <f t="shared" ref="T6:T31" si="0">((D6*$D$4+E6*$E$4+F6*$F$4+G6*$G$4+H6*$H$4+I6*$I$4+J6*$J$4+K6*$K$4+L6*$L$4+M6*$M$4+N6*$N$4+O6*$O$4+P6*$P$4+((Q6+R6)/2)*($Q$4+$R$4))/$T$4)*0.95</f>
        <v>85.384848484848476</v>
      </c>
      <c r="U6" s="1">
        <f>2</f>
        <v>2</v>
      </c>
      <c r="V6" s="9">
        <f t="shared" ref="V6:V31" si="1">T6+U6</f>
        <v>87.384848484848476</v>
      </c>
    </row>
    <row r="7" spans="1:22" s="28" customFormat="1" ht="14.25" customHeight="1" x14ac:dyDescent="0.25">
      <c r="A7" s="39">
        <v>2</v>
      </c>
      <c r="B7" s="42" t="s">
        <v>103</v>
      </c>
      <c r="C7" s="4"/>
      <c r="D7" s="2">
        <v>79</v>
      </c>
      <c r="E7" s="2">
        <v>92</v>
      </c>
      <c r="F7" s="2">
        <v>91</v>
      </c>
      <c r="G7" s="2">
        <v>90</v>
      </c>
      <c r="H7" s="2">
        <v>91</v>
      </c>
      <c r="I7" s="2"/>
      <c r="J7" s="2"/>
      <c r="K7" s="2"/>
      <c r="L7" s="22"/>
      <c r="M7" s="4"/>
      <c r="N7" s="4"/>
      <c r="O7" s="4"/>
      <c r="P7" s="18">
        <v>80</v>
      </c>
      <c r="Q7" s="2">
        <v>90</v>
      </c>
      <c r="R7" s="2">
        <v>90</v>
      </c>
      <c r="S7" s="4"/>
      <c r="T7" s="9">
        <f t="shared" si="0"/>
        <v>82.937878787878773</v>
      </c>
      <c r="U7" s="1"/>
      <c r="V7" s="9">
        <f t="shared" si="1"/>
        <v>82.937878787878773</v>
      </c>
    </row>
    <row r="8" spans="1:22" s="28" customFormat="1" ht="14.25" customHeight="1" x14ac:dyDescent="0.25">
      <c r="A8" s="39">
        <v>3</v>
      </c>
      <c r="B8" s="42" t="s">
        <v>99</v>
      </c>
      <c r="C8" s="6"/>
      <c r="D8" s="2">
        <v>75</v>
      </c>
      <c r="E8" s="2">
        <v>95</v>
      </c>
      <c r="F8" s="2">
        <v>94</v>
      </c>
      <c r="G8" s="2">
        <v>90</v>
      </c>
      <c r="H8" s="2">
        <v>91</v>
      </c>
      <c r="I8" s="2"/>
      <c r="J8" s="20"/>
      <c r="K8" s="20"/>
      <c r="L8" s="6"/>
      <c r="M8" s="6"/>
      <c r="N8" s="6"/>
      <c r="O8" s="6"/>
      <c r="P8" s="18">
        <v>75</v>
      </c>
      <c r="Q8" s="2">
        <v>90</v>
      </c>
      <c r="R8" s="2">
        <v>90</v>
      </c>
      <c r="S8" s="7"/>
      <c r="T8" s="9">
        <f t="shared" si="0"/>
        <v>82.304545454545448</v>
      </c>
      <c r="U8" s="1"/>
      <c r="V8" s="9">
        <f t="shared" si="1"/>
        <v>82.304545454545448</v>
      </c>
    </row>
    <row r="9" spans="1:22" s="28" customFormat="1" ht="14.25" customHeight="1" x14ac:dyDescent="0.25">
      <c r="A9" s="39">
        <v>4</v>
      </c>
      <c r="B9" s="42" t="s">
        <v>91</v>
      </c>
      <c r="C9" s="6"/>
      <c r="D9" s="2">
        <v>81</v>
      </c>
      <c r="E9" s="2">
        <v>92</v>
      </c>
      <c r="F9" s="2">
        <v>76</v>
      </c>
      <c r="G9" s="2">
        <v>75</v>
      </c>
      <c r="H9" s="2">
        <v>90</v>
      </c>
      <c r="I9" s="2"/>
      <c r="J9" s="2"/>
      <c r="K9" s="2"/>
      <c r="L9" s="6"/>
      <c r="M9" s="6"/>
      <c r="N9" s="6"/>
      <c r="O9" s="6"/>
      <c r="P9" s="18">
        <v>76</v>
      </c>
      <c r="Q9" s="2">
        <v>91</v>
      </c>
      <c r="R9" s="2">
        <v>92</v>
      </c>
      <c r="S9" s="7"/>
      <c r="T9" s="9">
        <f t="shared" si="0"/>
        <v>78.778030303030292</v>
      </c>
      <c r="U9" s="1">
        <v>2</v>
      </c>
      <c r="V9" s="9">
        <f t="shared" si="1"/>
        <v>80.778030303030292</v>
      </c>
    </row>
    <row r="10" spans="1:22" s="28" customFormat="1" ht="14.25" customHeight="1" x14ac:dyDescent="0.25">
      <c r="A10" s="39">
        <v>5</v>
      </c>
      <c r="B10" s="42" t="s">
        <v>115</v>
      </c>
      <c r="C10" s="4"/>
      <c r="D10" s="2">
        <v>81</v>
      </c>
      <c r="E10" s="2">
        <v>95</v>
      </c>
      <c r="F10" s="2">
        <v>90</v>
      </c>
      <c r="G10" s="2">
        <v>80</v>
      </c>
      <c r="H10" s="2">
        <v>77</v>
      </c>
      <c r="I10" s="4"/>
      <c r="J10" s="4"/>
      <c r="K10" s="4"/>
      <c r="L10" s="4"/>
      <c r="M10" s="4"/>
      <c r="N10" s="4"/>
      <c r="O10" s="4"/>
      <c r="P10" s="18">
        <v>77</v>
      </c>
      <c r="Q10" s="2">
        <v>88</v>
      </c>
      <c r="R10" s="2">
        <v>90</v>
      </c>
      <c r="S10" s="4"/>
      <c r="T10" s="9">
        <f t="shared" si="0"/>
        <v>79.8</v>
      </c>
      <c r="U10" s="1"/>
      <c r="V10" s="9">
        <f t="shared" si="1"/>
        <v>79.8</v>
      </c>
    </row>
    <row r="11" spans="1:22" s="28" customFormat="1" ht="14.25" customHeight="1" x14ac:dyDescent="0.25">
      <c r="A11" s="2">
        <v>6</v>
      </c>
      <c r="B11" s="42" t="s">
        <v>114</v>
      </c>
      <c r="C11" s="4"/>
      <c r="D11" s="2">
        <v>79</v>
      </c>
      <c r="E11" s="2">
        <v>92</v>
      </c>
      <c r="F11" s="2">
        <v>76</v>
      </c>
      <c r="G11" s="2">
        <v>75</v>
      </c>
      <c r="H11" s="2">
        <v>75</v>
      </c>
      <c r="I11" s="4"/>
      <c r="J11" s="4"/>
      <c r="K11" s="4"/>
      <c r="L11" s="4"/>
      <c r="M11" s="4"/>
      <c r="N11" s="4"/>
      <c r="O11" s="4"/>
      <c r="P11" s="18">
        <v>76</v>
      </c>
      <c r="Q11" s="2">
        <v>75</v>
      </c>
      <c r="R11" s="2">
        <v>75</v>
      </c>
      <c r="S11" s="4"/>
      <c r="T11" s="9">
        <f t="shared" si="0"/>
        <v>73.495454545454535</v>
      </c>
      <c r="U11" s="1"/>
      <c r="V11" s="9">
        <f t="shared" si="1"/>
        <v>73.495454545454535</v>
      </c>
    </row>
    <row r="12" spans="1:22" s="28" customFormat="1" ht="14.25" customHeight="1" x14ac:dyDescent="0.25">
      <c r="A12" s="39">
        <v>7</v>
      </c>
      <c r="B12" s="42" t="s">
        <v>97</v>
      </c>
      <c r="C12" s="6"/>
      <c r="D12" s="2">
        <v>75</v>
      </c>
      <c r="E12" s="2">
        <v>78</v>
      </c>
      <c r="F12" s="2">
        <v>77</v>
      </c>
      <c r="G12" s="2">
        <v>76</v>
      </c>
      <c r="H12" s="2">
        <v>78</v>
      </c>
      <c r="I12" s="2"/>
      <c r="J12" s="2"/>
      <c r="K12" s="2"/>
      <c r="L12" s="6"/>
      <c r="M12" s="6"/>
      <c r="N12" s="6"/>
      <c r="O12" s="6"/>
      <c r="P12" s="18">
        <v>78</v>
      </c>
      <c r="Q12" s="2">
        <v>77</v>
      </c>
      <c r="R12" s="2">
        <v>75</v>
      </c>
      <c r="S12" s="7"/>
      <c r="T12" s="9">
        <f t="shared" si="0"/>
        <v>72.97727272727272</v>
      </c>
      <c r="U12" s="1"/>
      <c r="V12" s="9">
        <f t="shared" si="1"/>
        <v>72.97727272727272</v>
      </c>
    </row>
    <row r="13" spans="1:22" s="28" customFormat="1" ht="14.25" customHeight="1" x14ac:dyDescent="0.25">
      <c r="A13" s="39">
        <v>8</v>
      </c>
      <c r="B13" s="42" t="s">
        <v>112</v>
      </c>
      <c r="C13" s="4"/>
      <c r="D13" s="2">
        <v>75</v>
      </c>
      <c r="E13" s="2">
        <v>95</v>
      </c>
      <c r="F13" s="2">
        <v>77</v>
      </c>
      <c r="G13" s="2">
        <v>75</v>
      </c>
      <c r="H13" s="2">
        <v>75</v>
      </c>
      <c r="I13" s="4"/>
      <c r="J13" s="4"/>
      <c r="K13" s="4"/>
      <c r="L13" s="4"/>
      <c r="M13" s="4"/>
      <c r="N13" s="4"/>
      <c r="O13" s="4"/>
      <c r="P13" s="18">
        <v>70</v>
      </c>
      <c r="Q13" s="2">
        <v>75</v>
      </c>
      <c r="R13" s="2">
        <v>76</v>
      </c>
      <c r="S13" s="4"/>
      <c r="T13" s="9">
        <f t="shared" si="0"/>
        <v>72.502272727272725</v>
      </c>
      <c r="U13" s="1"/>
      <c r="V13" s="9">
        <f t="shared" si="1"/>
        <v>72.502272727272725</v>
      </c>
    </row>
    <row r="14" spans="1:22" s="28" customFormat="1" ht="14.25" customHeight="1" x14ac:dyDescent="0.25">
      <c r="A14" s="39">
        <v>9</v>
      </c>
      <c r="B14" s="42" t="s">
        <v>92</v>
      </c>
      <c r="C14" s="6"/>
      <c r="D14" s="2">
        <v>76</v>
      </c>
      <c r="E14" s="2">
        <v>81</v>
      </c>
      <c r="F14" s="2">
        <v>75</v>
      </c>
      <c r="G14" s="2">
        <v>75</v>
      </c>
      <c r="H14" s="2">
        <v>79</v>
      </c>
      <c r="I14" s="2"/>
      <c r="J14" s="2"/>
      <c r="K14" s="2"/>
      <c r="L14" s="6"/>
      <c r="M14" s="6"/>
      <c r="N14" s="6"/>
      <c r="O14" s="6"/>
      <c r="P14" s="18">
        <v>75</v>
      </c>
      <c r="Q14" s="2">
        <v>75</v>
      </c>
      <c r="R14" s="2">
        <v>70</v>
      </c>
      <c r="S14" s="7"/>
      <c r="T14" s="9">
        <f t="shared" si="0"/>
        <v>71.840151515151518</v>
      </c>
      <c r="U14" s="1"/>
      <c r="V14" s="9">
        <f t="shared" si="1"/>
        <v>71.840151515151518</v>
      </c>
    </row>
    <row r="15" spans="1:22" s="28" customFormat="1" ht="14.25" customHeight="1" x14ac:dyDescent="0.25">
      <c r="A15" s="39">
        <v>10</v>
      </c>
      <c r="B15" s="42" t="s">
        <v>101</v>
      </c>
      <c r="C15" s="4"/>
      <c r="D15" s="2">
        <v>76</v>
      </c>
      <c r="E15" s="2">
        <v>81</v>
      </c>
      <c r="F15" s="2">
        <v>69</v>
      </c>
      <c r="G15" s="2">
        <v>62</v>
      </c>
      <c r="H15" s="2">
        <v>68</v>
      </c>
      <c r="I15" s="2"/>
      <c r="J15" s="2"/>
      <c r="K15" s="2"/>
      <c r="L15" s="4"/>
      <c r="M15" s="4"/>
      <c r="N15" s="4"/>
      <c r="O15" s="4"/>
      <c r="P15" s="18">
        <v>90</v>
      </c>
      <c r="Q15" s="2">
        <v>70</v>
      </c>
      <c r="R15" s="2">
        <v>70</v>
      </c>
      <c r="S15" s="4"/>
      <c r="T15" s="9">
        <f t="shared" si="0"/>
        <v>70.3</v>
      </c>
      <c r="U15" s="1"/>
      <c r="V15" s="9">
        <f t="shared" si="1"/>
        <v>70.3</v>
      </c>
    </row>
    <row r="16" spans="1:22" s="28" customFormat="1" ht="14.25" customHeight="1" x14ac:dyDescent="0.25">
      <c r="A16" s="39">
        <v>11</v>
      </c>
      <c r="B16" s="42" t="s">
        <v>94</v>
      </c>
      <c r="C16" s="6"/>
      <c r="D16" s="2">
        <v>77</v>
      </c>
      <c r="E16" s="2">
        <v>81</v>
      </c>
      <c r="F16" s="2">
        <v>64</v>
      </c>
      <c r="G16" s="2">
        <v>65</v>
      </c>
      <c r="H16" s="2">
        <v>68</v>
      </c>
      <c r="I16" s="2"/>
      <c r="J16" s="2"/>
      <c r="K16" s="2"/>
      <c r="L16" s="6"/>
      <c r="M16" s="6"/>
      <c r="N16" s="6"/>
      <c r="O16" s="6"/>
      <c r="P16" s="18">
        <v>80</v>
      </c>
      <c r="Q16" s="2">
        <v>78</v>
      </c>
      <c r="R16" s="2">
        <v>80</v>
      </c>
      <c r="S16" s="7"/>
      <c r="T16" s="9">
        <f t="shared" si="0"/>
        <v>70.127272727272725</v>
      </c>
      <c r="U16" s="1"/>
      <c r="V16" s="9">
        <f t="shared" si="1"/>
        <v>70.127272727272725</v>
      </c>
    </row>
    <row r="17" spans="1:22" s="28" customFormat="1" ht="14.25" customHeight="1" x14ac:dyDescent="0.25">
      <c r="A17" s="2">
        <v>12</v>
      </c>
      <c r="B17" s="42" t="s">
        <v>93</v>
      </c>
      <c r="C17" s="6"/>
      <c r="D17" s="2">
        <v>75</v>
      </c>
      <c r="E17" s="2">
        <v>83</v>
      </c>
      <c r="F17" s="2">
        <v>77</v>
      </c>
      <c r="G17" s="2">
        <v>68</v>
      </c>
      <c r="H17" s="2">
        <v>68</v>
      </c>
      <c r="I17" s="2"/>
      <c r="J17" s="2"/>
      <c r="K17" s="2"/>
      <c r="L17" s="6"/>
      <c r="M17" s="6"/>
      <c r="N17" s="6"/>
      <c r="O17" s="6"/>
      <c r="P17" s="18">
        <v>75</v>
      </c>
      <c r="Q17" s="2">
        <v>65</v>
      </c>
      <c r="R17" s="2">
        <v>75</v>
      </c>
      <c r="S17" s="7"/>
      <c r="T17" s="9">
        <f t="shared" si="0"/>
        <v>69.609090909090895</v>
      </c>
      <c r="U17" s="1"/>
      <c r="V17" s="9">
        <f t="shared" si="1"/>
        <v>69.609090909090895</v>
      </c>
    </row>
    <row r="18" spans="1:22" s="28" customFormat="1" ht="14.25" customHeight="1" x14ac:dyDescent="0.25">
      <c r="A18" s="2">
        <v>13</v>
      </c>
      <c r="B18" s="42" t="s">
        <v>105</v>
      </c>
      <c r="C18" s="4"/>
      <c r="D18" s="2">
        <v>79</v>
      </c>
      <c r="E18" s="2">
        <v>81</v>
      </c>
      <c r="F18" s="2">
        <v>70</v>
      </c>
      <c r="G18" s="2">
        <v>72</v>
      </c>
      <c r="H18" s="2">
        <v>72</v>
      </c>
      <c r="I18" s="2"/>
      <c r="J18" s="20"/>
      <c r="K18" s="20"/>
      <c r="L18" s="22"/>
      <c r="M18" s="4"/>
      <c r="N18" s="4"/>
      <c r="O18" s="4"/>
      <c r="P18" s="18">
        <v>75</v>
      </c>
      <c r="Q18" s="2">
        <v>66</v>
      </c>
      <c r="R18" s="2">
        <v>70</v>
      </c>
      <c r="S18" s="4"/>
      <c r="T18" s="9">
        <f t="shared" si="0"/>
        <v>69.407575757575756</v>
      </c>
      <c r="U18" s="1"/>
      <c r="V18" s="9">
        <f t="shared" si="1"/>
        <v>69.407575757575756</v>
      </c>
    </row>
    <row r="19" spans="1:22" s="28" customFormat="1" ht="14.25" customHeight="1" x14ac:dyDescent="0.25">
      <c r="A19" s="2">
        <v>14</v>
      </c>
      <c r="B19" s="42" t="s">
        <v>109</v>
      </c>
      <c r="C19" s="4"/>
      <c r="D19" s="2">
        <v>75</v>
      </c>
      <c r="E19" s="2">
        <v>80</v>
      </c>
      <c r="F19" s="2">
        <v>62</v>
      </c>
      <c r="G19" s="2">
        <v>78</v>
      </c>
      <c r="H19" s="2">
        <v>78</v>
      </c>
      <c r="I19" s="4"/>
      <c r="J19" s="4"/>
      <c r="K19" s="4"/>
      <c r="L19" s="4"/>
      <c r="M19" s="4"/>
      <c r="N19" s="4"/>
      <c r="O19" s="4"/>
      <c r="P19" s="18">
        <v>65</v>
      </c>
      <c r="Q19" s="2">
        <v>76</v>
      </c>
      <c r="R19" s="2">
        <v>75</v>
      </c>
      <c r="S19" s="4"/>
      <c r="T19" s="9">
        <f t="shared" si="0"/>
        <v>68.875</v>
      </c>
      <c r="U19" s="1"/>
      <c r="V19" s="9">
        <f t="shared" si="1"/>
        <v>68.875</v>
      </c>
    </row>
    <row r="20" spans="1:22" ht="14.25" customHeight="1" x14ac:dyDescent="0.25">
      <c r="A20" s="2">
        <v>15</v>
      </c>
      <c r="B20" s="42" t="s">
        <v>104</v>
      </c>
      <c r="C20" s="4"/>
      <c r="D20" s="2">
        <v>74</v>
      </c>
      <c r="E20" s="2">
        <v>81</v>
      </c>
      <c r="F20" s="2">
        <v>62</v>
      </c>
      <c r="G20" s="2">
        <v>67</v>
      </c>
      <c r="H20" s="2">
        <v>68</v>
      </c>
      <c r="I20" s="2"/>
      <c r="J20" s="2"/>
      <c r="K20" s="2"/>
      <c r="L20" s="22"/>
      <c r="M20" s="4"/>
      <c r="N20" s="4"/>
      <c r="O20" s="4"/>
      <c r="P20" s="18">
        <v>78</v>
      </c>
      <c r="Q20" s="2">
        <v>75</v>
      </c>
      <c r="R20" s="2">
        <v>75</v>
      </c>
      <c r="S20" s="4"/>
      <c r="T20" s="9">
        <f t="shared" si="0"/>
        <v>68.572727272727278</v>
      </c>
      <c r="U20" s="1"/>
      <c r="V20" s="9">
        <f t="shared" si="1"/>
        <v>68.572727272727278</v>
      </c>
    </row>
    <row r="21" spans="1:22" ht="14.25" customHeight="1" x14ac:dyDescent="0.25">
      <c r="A21" s="2">
        <v>16</v>
      </c>
      <c r="B21" s="42" t="s">
        <v>113</v>
      </c>
      <c r="C21" s="4"/>
      <c r="D21" s="2">
        <v>76</v>
      </c>
      <c r="E21" s="2">
        <v>86</v>
      </c>
      <c r="F21" s="2">
        <v>68</v>
      </c>
      <c r="G21" s="2">
        <v>68</v>
      </c>
      <c r="H21" s="2">
        <v>71</v>
      </c>
      <c r="I21" s="4"/>
      <c r="J21" s="4"/>
      <c r="K21" s="4"/>
      <c r="L21" s="4"/>
      <c r="M21" s="4"/>
      <c r="N21" s="4"/>
      <c r="O21" s="4"/>
      <c r="P21" s="18">
        <v>65</v>
      </c>
      <c r="Q21" s="2">
        <v>75</v>
      </c>
      <c r="R21" s="2">
        <v>76</v>
      </c>
      <c r="S21" s="4"/>
      <c r="T21" s="9">
        <f t="shared" si="0"/>
        <v>68.414393939393932</v>
      </c>
      <c r="U21" s="1"/>
      <c r="V21" s="9">
        <f t="shared" si="1"/>
        <v>68.414393939393932</v>
      </c>
    </row>
    <row r="22" spans="1:22" ht="14.25" customHeight="1" x14ac:dyDescent="0.25">
      <c r="A22" s="2">
        <v>17</v>
      </c>
      <c r="B22" s="42" t="s">
        <v>108</v>
      </c>
      <c r="C22" s="4"/>
      <c r="D22" s="2">
        <v>72</v>
      </c>
      <c r="E22" s="2">
        <v>82</v>
      </c>
      <c r="F22" s="2">
        <v>67</v>
      </c>
      <c r="G22" s="2">
        <v>70</v>
      </c>
      <c r="H22" s="2">
        <v>72</v>
      </c>
      <c r="I22" s="4"/>
      <c r="J22" s="4"/>
      <c r="K22" s="4"/>
      <c r="L22" s="4"/>
      <c r="M22" s="4"/>
      <c r="N22" s="4"/>
      <c r="O22" s="4"/>
      <c r="P22" s="18">
        <v>76</v>
      </c>
      <c r="Q22" s="2">
        <v>70</v>
      </c>
      <c r="R22" s="2">
        <v>65</v>
      </c>
      <c r="S22" s="4"/>
      <c r="T22" s="9">
        <f t="shared" si="0"/>
        <v>68.097727272727269</v>
      </c>
      <c r="U22" s="1"/>
      <c r="V22" s="9">
        <f t="shared" si="1"/>
        <v>68.097727272727269</v>
      </c>
    </row>
    <row r="23" spans="1:22" ht="14.25" customHeight="1" x14ac:dyDescent="0.25">
      <c r="A23" s="2">
        <v>18</v>
      </c>
      <c r="B23" s="42" t="s">
        <v>100</v>
      </c>
      <c r="C23" s="6"/>
      <c r="D23" s="2">
        <v>77</v>
      </c>
      <c r="E23" s="2">
        <v>76</v>
      </c>
      <c r="F23" s="2">
        <v>63</v>
      </c>
      <c r="G23" s="2">
        <v>61</v>
      </c>
      <c r="H23" s="2">
        <v>77</v>
      </c>
      <c r="I23" s="2"/>
      <c r="J23" s="2"/>
      <c r="K23" s="2"/>
      <c r="L23" s="6"/>
      <c r="M23" s="6"/>
      <c r="N23" s="6"/>
      <c r="O23" s="6"/>
      <c r="P23" s="18">
        <v>76</v>
      </c>
      <c r="Q23" s="2">
        <v>70</v>
      </c>
      <c r="R23" s="2">
        <v>70</v>
      </c>
      <c r="S23" s="7"/>
      <c r="T23" s="9">
        <f t="shared" si="0"/>
        <v>67.622727272727275</v>
      </c>
      <c r="U23" s="1"/>
      <c r="V23" s="9">
        <f t="shared" si="1"/>
        <v>67.622727272727275</v>
      </c>
    </row>
    <row r="24" spans="1:22" ht="14.25" customHeight="1" x14ac:dyDescent="0.25">
      <c r="A24" s="2">
        <v>19</v>
      </c>
      <c r="B24" s="42" t="s">
        <v>98</v>
      </c>
      <c r="C24" s="6"/>
      <c r="D24" s="2">
        <v>75</v>
      </c>
      <c r="E24" s="2">
        <v>95</v>
      </c>
      <c r="F24" s="2">
        <v>62</v>
      </c>
      <c r="G24" s="2">
        <v>66</v>
      </c>
      <c r="H24" s="2">
        <v>71</v>
      </c>
      <c r="I24" s="2"/>
      <c r="J24" s="2"/>
      <c r="K24" s="2"/>
      <c r="L24" s="6"/>
      <c r="M24" s="6"/>
      <c r="N24" s="6"/>
      <c r="O24" s="6"/>
      <c r="P24" s="18">
        <v>70</v>
      </c>
      <c r="Q24" s="2">
        <v>67</v>
      </c>
      <c r="R24" s="2">
        <v>65</v>
      </c>
      <c r="S24" s="6"/>
      <c r="T24" s="9">
        <f t="shared" si="0"/>
        <v>66.931818181818173</v>
      </c>
      <c r="U24" s="1"/>
      <c r="V24" s="9">
        <f t="shared" si="1"/>
        <v>66.931818181818173</v>
      </c>
    </row>
    <row r="25" spans="1:22" ht="14.25" customHeight="1" x14ac:dyDescent="0.25">
      <c r="A25" s="2">
        <v>20</v>
      </c>
      <c r="B25" s="44" t="s">
        <v>107</v>
      </c>
      <c r="C25" s="30"/>
      <c r="D25" s="29">
        <v>72</v>
      </c>
      <c r="E25" s="29">
        <v>81</v>
      </c>
      <c r="F25" s="29">
        <v>64</v>
      </c>
      <c r="G25" s="29">
        <v>65</v>
      </c>
      <c r="H25" s="29">
        <v>62</v>
      </c>
      <c r="I25" s="30"/>
      <c r="J25" s="30"/>
      <c r="K25" s="30"/>
      <c r="L25" s="30"/>
      <c r="M25" s="30"/>
      <c r="N25" s="30"/>
      <c r="O25" s="30"/>
      <c r="P25" s="31">
        <v>82</v>
      </c>
      <c r="Q25" s="29">
        <v>67</v>
      </c>
      <c r="R25" s="29">
        <v>65</v>
      </c>
      <c r="S25" s="30"/>
      <c r="T25" s="32">
        <f t="shared" si="0"/>
        <v>66.586363636363629</v>
      </c>
      <c r="U25" s="33"/>
      <c r="V25" s="32">
        <f t="shared" si="1"/>
        <v>66.586363636363629</v>
      </c>
    </row>
    <row r="26" spans="1:22" ht="14.25" customHeight="1" x14ac:dyDescent="0.25">
      <c r="A26" s="2">
        <v>21</v>
      </c>
      <c r="B26" s="42" t="s">
        <v>110</v>
      </c>
      <c r="C26" s="4"/>
      <c r="D26" s="2">
        <v>72</v>
      </c>
      <c r="E26" s="2">
        <v>81</v>
      </c>
      <c r="F26" s="2">
        <v>61</v>
      </c>
      <c r="G26" s="2">
        <v>65</v>
      </c>
      <c r="H26" s="2">
        <v>67</v>
      </c>
      <c r="I26" s="4"/>
      <c r="J26" s="4"/>
      <c r="K26" s="4"/>
      <c r="L26" s="4"/>
      <c r="M26" s="4"/>
      <c r="N26" s="4"/>
      <c r="O26" s="4"/>
      <c r="P26" s="18">
        <v>75</v>
      </c>
      <c r="Q26" s="2">
        <v>67</v>
      </c>
      <c r="R26" s="2">
        <v>65</v>
      </c>
      <c r="S26" s="4"/>
      <c r="T26" s="9">
        <f t="shared" si="0"/>
        <v>65.521212121212116</v>
      </c>
      <c r="U26" s="1"/>
      <c r="V26" s="9">
        <f t="shared" si="1"/>
        <v>65.521212121212116</v>
      </c>
    </row>
    <row r="27" spans="1:22" ht="14.25" customHeight="1" x14ac:dyDescent="0.25">
      <c r="A27" s="2">
        <v>22</v>
      </c>
      <c r="B27" s="42" t="s">
        <v>106</v>
      </c>
      <c r="C27" s="4"/>
      <c r="D27" s="2">
        <v>75</v>
      </c>
      <c r="E27" s="2">
        <v>83</v>
      </c>
      <c r="F27" s="2">
        <v>69</v>
      </c>
      <c r="G27" s="2">
        <v>64</v>
      </c>
      <c r="H27" s="2">
        <v>65</v>
      </c>
      <c r="I27" s="2"/>
      <c r="J27" s="2"/>
      <c r="K27" s="2"/>
      <c r="L27" s="22"/>
      <c r="M27" s="4"/>
      <c r="N27" s="4"/>
      <c r="O27" s="4"/>
      <c r="P27" s="18">
        <v>68</v>
      </c>
      <c r="Q27" s="2">
        <v>61</v>
      </c>
      <c r="R27" s="2">
        <v>65</v>
      </c>
      <c r="S27" s="4"/>
      <c r="T27" s="9">
        <f t="shared" si="0"/>
        <v>65.031818181818181</v>
      </c>
      <c r="U27" s="1"/>
      <c r="V27" s="9">
        <f t="shared" si="1"/>
        <v>65.031818181818181</v>
      </c>
    </row>
    <row r="28" spans="1:22" ht="14.25" customHeight="1" x14ac:dyDescent="0.25">
      <c r="A28" s="2">
        <v>23</v>
      </c>
      <c r="B28" s="42" t="s">
        <v>90</v>
      </c>
      <c r="C28" s="6"/>
      <c r="D28" s="2">
        <v>71</v>
      </c>
      <c r="E28" s="2">
        <v>82</v>
      </c>
      <c r="F28" s="2">
        <v>62</v>
      </c>
      <c r="G28" s="2">
        <v>75</v>
      </c>
      <c r="H28" s="2">
        <v>74</v>
      </c>
      <c r="I28" s="2"/>
      <c r="J28" s="2"/>
      <c r="K28" s="2"/>
      <c r="L28" s="6"/>
      <c r="M28" s="6"/>
      <c r="N28" s="6"/>
      <c r="O28" s="6"/>
      <c r="P28" s="18">
        <v>60</v>
      </c>
      <c r="Q28" s="2">
        <v>60</v>
      </c>
      <c r="R28" s="2">
        <v>70</v>
      </c>
      <c r="S28" s="7"/>
      <c r="T28" s="9">
        <f t="shared" si="0"/>
        <v>64.801515151515147</v>
      </c>
      <c r="U28" s="1"/>
      <c r="V28" s="9">
        <f t="shared" si="1"/>
        <v>64.801515151515147</v>
      </c>
    </row>
    <row r="29" spans="1:22" ht="14.25" customHeight="1" x14ac:dyDescent="0.25">
      <c r="A29" s="2">
        <v>24</v>
      </c>
      <c r="B29" s="42" t="s">
        <v>111</v>
      </c>
      <c r="C29" s="4"/>
      <c r="D29" s="2">
        <v>65</v>
      </c>
      <c r="E29" s="2">
        <v>79</v>
      </c>
      <c r="F29" s="2">
        <v>62</v>
      </c>
      <c r="G29" s="2">
        <v>65</v>
      </c>
      <c r="H29" s="2">
        <v>64</v>
      </c>
      <c r="I29" s="4"/>
      <c r="J29" s="4"/>
      <c r="K29" s="4"/>
      <c r="L29" s="4"/>
      <c r="M29" s="4"/>
      <c r="N29" s="4"/>
      <c r="O29" s="4"/>
      <c r="P29" s="18">
        <v>70</v>
      </c>
      <c r="Q29" s="2">
        <v>72</v>
      </c>
      <c r="R29" s="2">
        <v>70</v>
      </c>
      <c r="S29" s="4"/>
      <c r="T29" s="9">
        <f t="shared" si="0"/>
        <v>64.484848484848484</v>
      </c>
      <c r="U29" s="1"/>
      <c r="V29" s="9">
        <f t="shared" si="1"/>
        <v>64.484848484848484</v>
      </c>
    </row>
    <row r="30" spans="1:22" ht="14.25" customHeight="1" x14ac:dyDescent="0.25">
      <c r="A30" s="2">
        <v>25</v>
      </c>
      <c r="B30" s="42" t="s">
        <v>96</v>
      </c>
      <c r="C30" s="6"/>
      <c r="D30" s="2">
        <v>70</v>
      </c>
      <c r="E30" s="2">
        <v>82</v>
      </c>
      <c r="F30" s="2">
        <v>62</v>
      </c>
      <c r="G30" s="2">
        <v>62</v>
      </c>
      <c r="H30" s="2">
        <v>73</v>
      </c>
      <c r="I30" s="2"/>
      <c r="J30" s="2"/>
      <c r="K30" s="2"/>
      <c r="L30" s="6"/>
      <c r="M30" s="6"/>
      <c r="N30" s="6"/>
      <c r="O30" s="6"/>
      <c r="P30" s="18">
        <v>65</v>
      </c>
      <c r="Q30" s="2">
        <v>64</v>
      </c>
      <c r="R30" s="2">
        <v>65</v>
      </c>
      <c r="S30" s="7"/>
      <c r="T30" s="9">
        <f t="shared" si="0"/>
        <v>63.837121212121211</v>
      </c>
      <c r="U30" s="1"/>
      <c r="V30" s="9">
        <f t="shared" si="1"/>
        <v>63.837121212121211</v>
      </c>
    </row>
    <row r="31" spans="1:22" ht="14.25" customHeight="1" x14ac:dyDescent="0.25">
      <c r="A31" s="2">
        <v>26</v>
      </c>
      <c r="B31" s="42" t="s">
        <v>102</v>
      </c>
      <c r="C31" s="4"/>
      <c r="D31" s="2">
        <v>77</v>
      </c>
      <c r="E31" s="2">
        <v>78</v>
      </c>
      <c r="F31" s="2">
        <v>64</v>
      </c>
      <c r="G31" s="2">
        <v>64</v>
      </c>
      <c r="H31" s="2">
        <v>63</v>
      </c>
      <c r="I31" s="2"/>
      <c r="J31" s="2"/>
      <c r="K31" s="2"/>
      <c r="L31" s="22"/>
      <c r="M31" s="4"/>
      <c r="N31" s="4"/>
      <c r="O31" s="4"/>
      <c r="P31" s="18">
        <v>60</v>
      </c>
      <c r="Q31" s="2">
        <v>65</v>
      </c>
      <c r="R31" s="2">
        <v>65</v>
      </c>
      <c r="S31" s="4"/>
      <c r="T31" s="9">
        <f t="shared" si="0"/>
        <v>62.901515151515156</v>
      </c>
      <c r="U31" s="1"/>
      <c r="V31" s="9">
        <f t="shared" si="1"/>
        <v>62.901515151515156</v>
      </c>
    </row>
  </sheetData>
  <sortState xmlns:xlrd2="http://schemas.microsoft.com/office/spreadsheetml/2017/richdata2" ref="A6:V31">
    <sortCondition descending="1" ref="V6:V31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3A7F-1A18-47AE-8386-404885CE628D}">
  <dimension ref="A1:V24"/>
  <sheetViews>
    <sheetView topLeftCell="A2" workbookViewId="0">
      <selection activeCell="B6" sqref="B6:B24"/>
    </sheetView>
  </sheetViews>
  <sheetFormatPr defaultRowHeight="15" x14ac:dyDescent="0.25"/>
  <cols>
    <col min="1" max="1" width="5.85546875" style="27" customWidth="1"/>
    <col min="2" max="2" width="33.42578125" style="27" customWidth="1"/>
    <col min="3" max="3" width="8" style="27" customWidth="1"/>
    <col min="4" max="6" width="5.140625" style="27" customWidth="1"/>
    <col min="7" max="7" width="5.140625" style="10" customWidth="1"/>
    <col min="8" max="15" width="5.140625" style="27" customWidth="1"/>
    <col min="16" max="16" width="5.140625" style="17" customWidth="1"/>
    <col min="17" max="19" width="5.140625" style="27" customWidth="1"/>
    <col min="20" max="20" width="7.140625" style="8" customWidth="1"/>
    <col min="21" max="21" width="5.5703125" style="8" customWidth="1"/>
    <col min="22" max="22" width="8.7109375" style="8" customWidth="1"/>
  </cols>
  <sheetData>
    <row r="1" spans="1:22" ht="15.75" x14ac:dyDescent="0.25">
      <c r="A1" s="40" t="s">
        <v>172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22" ht="15.75" x14ac:dyDescent="0.25">
      <c r="B2" s="41" t="s">
        <v>205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8" t="s">
        <v>0</v>
      </c>
    </row>
    <row r="4" spans="1:22" s="14" customFormat="1" ht="25.5" x14ac:dyDescent="0.2">
      <c r="A4" s="11"/>
      <c r="B4" s="11"/>
      <c r="C4" s="12" t="s">
        <v>1</v>
      </c>
      <c r="D4" s="15">
        <v>3</v>
      </c>
      <c r="E4" s="15">
        <v>5</v>
      </c>
      <c r="F4" s="15">
        <v>4</v>
      </c>
      <c r="G4" s="16">
        <v>6</v>
      </c>
      <c r="H4" s="15">
        <v>6</v>
      </c>
      <c r="I4" s="15"/>
      <c r="J4" s="15"/>
      <c r="K4" s="15"/>
      <c r="L4" s="15"/>
      <c r="M4" s="15"/>
      <c r="N4" s="15"/>
      <c r="O4" s="15"/>
      <c r="P4" s="15">
        <v>6</v>
      </c>
      <c r="Q4" s="15"/>
      <c r="R4" s="15"/>
      <c r="S4" s="11"/>
      <c r="T4" s="13">
        <f>SUM(D4:S4)</f>
        <v>30</v>
      </c>
      <c r="U4" s="11"/>
      <c r="V4" s="11"/>
    </row>
    <row r="5" spans="1:22" s="14" customFormat="1" ht="99.75" customHeight="1" x14ac:dyDescent="0.2">
      <c r="A5" s="15" t="s">
        <v>2</v>
      </c>
      <c r="B5" s="15" t="s">
        <v>3</v>
      </c>
      <c r="C5" s="19" t="s">
        <v>4</v>
      </c>
      <c r="D5" s="3" t="s">
        <v>173</v>
      </c>
      <c r="E5" s="3" t="s">
        <v>166</v>
      </c>
      <c r="F5" s="3" t="s">
        <v>167</v>
      </c>
      <c r="G5" s="3" t="s">
        <v>168</v>
      </c>
      <c r="H5" s="3" t="s">
        <v>169</v>
      </c>
      <c r="I5" s="3"/>
      <c r="J5" s="3"/>
      <c r="K5" s="3"/>
      <c r="L5" s="3"/>
      <c r="M5" s="3"/>
      <c r="N5" s="3"/>
      <c r="O5" s="3"/>
      <c r="P5" s="3" t="s">
        <v>12</v>
      </c>
      <c r="Q5" s="3"/>
      <c r="R5" s="3"/>
      <c r="S5" s="23"/>
      <c r="T5" s="15"/>
      <c r="U5" s="24" t="s">
        <v>7</v>
      </c>
      <c r="V5" s="24" t="s">
        <v>8</v>
      </c>
    </row>
    <row r="6" spans="1:22" s="36" customFormat="1" ht="17.25" customHeight="1" x14ac:dyDescent="0.25">
      <c r="A6" s="39">
        <v>1</v>
      </c>
      <c r="B6" s="42" t="s">
        <v>179</v>
      </c>
      <c r="C6" s="34"/>
      <c r="D6" s="2">
        <v>94</v>
      </c>
      <c r="E6" s="2">
        <v>92</v>
      </c>
      <c r="F6" s="2">
        <v>94</v>
      </c>
      <c r="G6" s="2">
        <v>95</v>
      </c>
      <c r="H6" s="2">
        <v>93</v>
      </c>
      <c r="I6" s="2"/>
      <c r="J6" s="2"/>
      <c r="K6" s="2"/>
      <c r="L6" s="34"/>
      <c r="M6" s="34"/>
      <c r="N6" s="34"/>
      <c r="O6" s="34"/>
      <c r="P6" s="1">
        <v>95</v>
      </c>
      <c r="Q6" s="2"/>
      <c r="R6" s="2"/>
      <c r="S6" s="35"/>
      <c r="T6" s="9">
        <f t="shared" ref="T6:T15" si="0">((D6*$D$4+E6*$E$4+F6*$F$4+G6*$G$4+H6*$H$4+I6*$I$4+J6*$J$4+K6*$K$4+L6*$L$4+M6*$M$4+N6*$N$4+O6*$O$4+P6*$P$4+((Q6+R6)/2)*($Q$4+$R$4))/$T$4)*0.95</f>
        <v>89.173333333333318</v>
      </c>
      <c r="U6" s="1">
        <f>2</f>
        <v>2</v>
      </c>
      <c r="V6" s="9">
        <f t="shared" ref="V6:V15" si="1">T6+U6</f>
        <v>91.173333333333318</v>
      </c>
    </row>
    <row r="7" spans="1:22" s="36" customFormat="1" ht="17.25" customHeight="1" x14ac:dyDescent="0.25">
      <c r="A7" s="39">
        <v>2</v>
      </c>
      <c r="B7" s="42" t="s">
        <v>174</v>
      </c>
      <c r="C7" s="34"/>
      <c r="D7" s="2">
        <v>82</v>
      </c>
      <c r="E7" s="2">
        <v>90</v>
      </c>
      <c r="F7" s="2">
        <v>90</v>
      </c>
      <c r="G7" s="2">
        <v>95</v>
      </c>
      <c r="H7" s="2">
        <v>92</v>
      </c>
      <c r="I7" s="2"/>
      <c r="J7" s="2"/>
      <c r="K7" s="2"/>
      <c r="L7" s="34"/>
      <c r="M7" s="34"/>
      <c r="N7" s="34"/>
      <c r="O7" s="34"/>
      <c r="P7" s="1">
        <v>95</v>
      </c>
      <c r="Q7" s="2"/>
      <c r="R7" s="2"/>
      <c r="S7" s="35"/>
      <c r="T7" s="9">
        <f t="shared" si="0"/>
        <v>87.02</v>
      </c>
      <c r="U7" s="1"/>
      <c r="V7" s="9">
        <f t="shared" si="1"/>
        <v>87.02</v>
      </c>
    </row>
    <row r="8" spans="1:22" s="36" customFormat="1" ht="17.25" customHeight="1" x14ac:dyDescent="0.25">
      <c r="A8" s="39">
        <v>3</v>
      </c>
      <c r="B8" s="42" t="s">
        <v>180</v>
      </c>
      <c r="C8" s="34"/>
      <c r="D8" s="2">
        <v>68</v>
      </c>
      <c r="E8" s="2">
        <v>76</v>
      </c>
      <c r="F8" s="2">
        <v>75</v>
      </c>
      <c r="G8" s="2">
        <v>66</v>
      </c>
      <c r="H8" s="2">
        <v>83</v>
      </c>
      <c r="I8" s="2"/>
      <c r="J8" s="2"/>
      <c r="K8" s="2"/>
      <c r="L8" s="34"/>
      <c r="M8" s="34"/>
      <c r="N8" s="34"/>
      <c r="O8" s="34"/>
      <c r="P8" s="1">
        <v>90</v>
      </c>
      <c r="Q8" s="2"/>
      <c r="R8" s="2"/>
      <c r="S8" s="35"/>
      <c r="T8" s="9">
        <f t="shared" si="0"/>
        <v>73.403333333333336</v>
      </c>
      <c r="U8" s="1"/>
      <c r="V8" s="9">
        <f t="shared" si="1"/>
        <v>73.403333333333336</v>
      </c>
    </row>
    <row r="9" spans="1:22" s="36" customFormat="1" ht="15" customHeight="1" x14ac:dyDescent="0.25">
      <c r="A9" s="39">
        <v>4</v>
      </c>
      <c r="B9" s="42" t="s">
        <v>181</v>
      </c>
      <c r="C9" s="34"/>
      <c r="D9" s="2">
        <v>78</v>
      </c>
      <c r="E9" s="2">
        <v>75</v>
      </c>
      <c r="F9" s="2">
        <v>80</v>
      </c>
      <c r="G9" s="2">
        <v>77</v>
      </c>
      <c r="H9" s="2">
        <v>68</v>
      </c>
      <c r="I9" s="2"/>
      <c r="J9" s="2"/>
      <c r="K9" s="2"/>
      <c r="L9" s="34"/>
      <c r="M9" s="34"/>
      <c r="N9" s="34"/>
      <c r="O9" s="34"/>
      <c r="P9" s="1">
        <v>80</v>
      </c>
      <c r="Q9" s="2"/>
      <c r="R9" s="2"/>
      <c r="S9" s="34"/>
      <c r="T9" s="9">
        <f t="shared" si="0"/>
        <v>72.168333333333337</v>
      </c>
      <c r="U9" s="1"/>
      <c r="V9" s="9">
        <f t="shared" si="1"/>
        <v>72.168333333333337</v>
      </c>
    </row>
    <row r="10" spans="1:22" s="36" customFormat="1" ht="17.25" customHeight="1" x14ac:dyDescent="0.25">
      <c r="A10" s="39">
        <v>5</v>
      </c>
      <c r="B10" s="42" t="s">
        <v>175</v>
      </c>
      <c r="C10" s="34"/>
      <c r="D10" s="2">
        <v>68</v>
      </c>
      <c r="E10" s="2">
        <v>70</v>
      </c>
      <c r="F10" s="2">
        <v>78</v>
      </c>
      <c r="G10" s="2">
        <v>66</v>
      </c>
      <c r="H10" s="2">
        <v>70</v>
      </c>
      <c r="I10" s="2"/>
      <c r="J10" s="2"/>
      <c r="K10" s="2"/>
      <c r="L10" s="34"/>
      <c r="M10" s="34"/>
      <c r="N10" s="34"/>
      <c r="O10" s="34"/>
      <c r="P10" s="1">
        <v>80</v>
      </c>
      <c r="Q10" s="2"/>
      <c r="R10" s="2"/>
      <c r="S10" s="35"/>
      <c r="T10" s="9">
        <f t="shared" si="0"/>
        <v>68.463333333333324</v>
      </c>
      <c r="U10" s="1"/>
      <c r="V10" s="9">
        <f t="shared" si="1"/>
        <v>68.463333333333324</v>
      </c>
    </row>
    <row r="11" spans="1:22" s="36" customFormat="1" ht="17.25" customHeight="1" x14ac:dyDescent="0.25">
      <c r="A11" s="2">
        <v>6</v>
      </c>
      <c r="B11" s="42" t="s">
        <v>182</v>
      </c>
      <c r="C11" s="34"/>
      <c r="D11" s="2">
        <v>67</v>
      </c>
      <c r="E11" s="2">
        <v>70</v>
      </c>
      <c r="F11" s="2">
        <v>75</v>
      </c>
      <c r="G11" s="2">
        <v>61</v>
      </c>
      <c r="H11" s="2">
        <v>75</v>
      </c>
      <c r="I11" s="2"/>
      <c r="J11" s="2"/>
      <c r="K11" s="2"/>
      <c r="L11" s="34"/>
      <c r="M11" s="34"/>
      <c r="N11" s="34"/>
      <c r="O11" s="34"/>
      <c r="P11" s="1">
        <v>80</v>
      </c>
      <c r="Q11" s="21"/>
      <c r="R11" s="2"/>
      <c r="S11" s="35"/>
      <c r="T11" s="9">
        <f t="shared" si="0"/>
        <v>67.98833333333333</v>
      </c>
      <c r="U11" s="1"/>
      <c r="V11" s="9">
        <f t="shared" si="1"/>
        <v>67.98833333333333</v>
      </c>
    </row>
    <row r="12" spans="1:22" s="36" customFormat="1" ht="28.5" customHeight="1" x14ac:dyDescent="0.25">
      <c r="A12" s="39">
        <v>7</v>
      </c>
      <c r="B12" s="42" t="s">
        <v>176</v>
      </c>
      <c r="C12" s="34"/>
      <c r="D12" s="2">
        <v>80</v>
      </c>
      <c r="E12" s="2">
        <v>65</v>
      </c>
      <c r="F12" s="2">
        <v>70</v>
      </c>
      <c r="G12" s="2">
        <v>64</v>
      </c>
      <c r="H12" s="2">
        <v>68</v>
      </c>
      <c r="I12" s="2"/>
      <c r="J12" s="2"/>
      <c r="K12" s="2"/>
      <c r="L12" s="34"/>
      <c r="M12" s="34"/>
      <c r="N12" s="34"/>
      <c r="O12" s="34"/>
      <c r="P12" s="1">
        <v>80</v>
      </c>
      <c r="Q12" s="2"/>
      <c r="R12" s="2"/>
      <c r="S12" s="35"/>
      <c r="T12" s="9">
        <f t="shared" si="0"/>
        <v>67.038333333333327</v>
      </c>
      <c r="U12" s="1"/>
      <c r="V12" s="9">
        <f t="shared" si="1"/>
        <v>67.038333333333327</v>
      </c>
    </row>
    <row r="13" spans="1:22" s="36" customFormat="1" ht="17.25" customHeight="1" x14ac:dyDescent="0.25">
      <c r="A13" s="39">
        <v>8</v>
      </c>
      <c r="B13" s="42" t="s">
        <v>178</v>
      </c>
      <c r="C13" s="34"/>
      <c r="D13" s="2">
        <v>70</v>
      </c>
      <c r="E13" s="2">
        <v>70</v>
      </c>
      <c r="F13" s="2">
        <v>68</v>
      </c>
      <c r="G13" s="2">
        <v>61</v>
      </c>
      <c r="H13" s="2">
        <v>66</v>
      </c>
      <c r="I13" s="2"/>
      <c r="J13" s="2"/>
      <c r="K13" s="2"/>
      <c r="L13" s="34"/>
      <c r="M13" s="34"/>
      <c r="N13" s="34"/>
      <c r="O13" s="34"/>
      <c r="P13" s="1">
        <v>80</v>
      </c>
      <c r="Q13" s="2"/>
      <c r="R13" s="2"/>
      <c r="S13" s="35"/>
      <c r="T13" s="9">
        <f t="shared" si="0"/>
        <v>65.676666666666677</v>
      </c>
      <c r="U13" s="1"/>
      <c r="V13" s="9">
        <f t="shared" si="1"/>
        <v>65.676666666666677</v>
      </c>
    </row>
    <row r="14" spans="1:22" s="36" customFormat="1" ht="17.25" customHeight="1" x14ac:dyDescent="0.25">
      <c r="A14" s="39">
        <v>9</v>
      </c>
      <c r="B14" s="42" t="s">
        <v>177</v>
      </c>
      <c r="C14" s="34"/>
      <c r="D14" s="2">
        <v>70</v>
      </c>
      <c r="E14" s="2">
        <v>65</v>
      </c>
      <c r="F14" s="2">
        <v>70</v>
      </c>
      <c r="G14" s="2">
        <v>68</v>
      </c>
      <c r="H14" s="2">
        <v>69</v>
      </c>
      <c r="I14" s="2"/>
      <c r="J14" s="2"/>
      <c r="K14" s="2"/>
      <c r="L14" s="34"/>
      <c r="M14" s="34"/>
      <c r="N14" s="34"/>
      <c r="O14" s="34"/>
      <c r="P14" s="1">
        <v>65</v>
      </c>
      <c r="Q14" s="2"/>
      <c r="R14" s="2"/>
      <c r="S14" s="35"/>
      <c r="T14" s="9">
        <f t="shared" si="0"/>
        <v>64.188333333333333</v>
      </c>
      <c r="U14" s="1"/>
      <c r="V14" s="9">
        <f t="shared" si="1"/>
        <v>64.188333333333333</v>
      </c>
    </row>
    <row r="15" spans="1:22" s="36" customFormat="1" ht="17.25" customHeight="1" x14ac:dyDescent="0.25">
      <c r="A15" s="39">
        <v>10</v>
      </c>
      <c r="B15" s="42" t="s">
        <v>183</v>
      </c>
      <c r="C15" s="34"/>
      <c r="D15" s="2">
        <v>70</v>
      </c>
      <c r="E15" s="2">
        <v>65</v>
      </c>
      <c r="F15" s="2">
        <v>70</v>
      </c>
      <c r="G15" s="2">
        <v>65</v>
      </c>
      <c r="H15" s="2">
        <v>71</v>
      </c>
      <c r="I15" s="2"/>
      <c r="J15" s="2"/>
      <c r="K15" s="2"/>
      <c r="L15" s="34"/>
      <c r="M15" s="34"/>
      <c r="N15" s="34"/>
      <c r="O15" s="34"/>
      <c r="P15" s="1">
        <v>65</v>
      </c>
      <c r="Q15" s="2"/>
      <c r="R15" s="2"/>
      <c r="S15" s="35"/>
      <c r="T15" s="9">
        <f t="shared" si="0"/>
        <v>63.998333333333321</v>
      </c>
      <c r="U15" s="1"/>
      <c r="V15" s="9">
        <f t="shared" si="1"/>
        <v>63.998333333333321</v>
      </c>
    </row>
    <row r="16" spans="1:22" x14ac:dyDescent="0.25">
      <c r="B16" s="43"/>
    </row>
    <row r="17" spans="2:2" x14ac:dyDescent="0.25">
      <c r="B17" s="43"/>
    </row>
    <row r="18" spans="2:2" x14ac:dyDescent="0.25">
      <c r="B18" s="43"/>
    </row>
    <row r="19" spans="2:2" x14ac:dyDescent="0.25">
      <c r="B19" s="43"/>
    </row>
    <row r="20" spans="2:2" x14ac:dyDescent="0.25">
      <c r="B20" s="43"/>
    </row>
    <row r="21" spans="2:2" x14ac:dyDescent="0.25">
      <c r="B21" s="43"/>
    </row>
    <row r="22" spans="2:2" x14ac:dyDescent="0.25">
      <c r="B22" s="43"/>
    </row>
    <row r="23" spans="2:2" x14ac:dyDescent="0.25">
      <c r="B23" s="43"/>
    </row>
    <row r="24" spans="2:2" x14ac:dyDescent="0.25">
      <c r="B24" s="43"/>
    </row>
  </sheetData>
  <sortState xmlns:xlrd2="http://schemas.microsoft.com/office/spreadsheetml/2017/richdata2" ref="A6:V15">
    <sortCondition descending="1" ref="V6:V15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2713A-6CEB-4404-A72B-684C3C39E4BD}">
  <dimension ref="A1:V17"/>
  <sheetViews>
    <sheetView topLeftCell="A4" workbookViewId="0">
      <selection activeCell="B6" sqref="B6:B17"/>
    </sheetView>
  </sheetViews>
  <sheetFormatPr defaultRowHeight="15" x14ac:dyDescent="0.25"/>
  <cols>
    <col min="1" max="1" width="5.85546875" style="27" customWidth="1"/>
    <col min="2" max="2" width="33.42578125" style="27" customWidth="1"/>
    <col min="3" max="3" width="8" style="27" customWidth="1"/>
    <col min="4" max="6" width="5.140625" style="27" customWidth="1"/>
    <col min="7" max="7" width="5.140625" style="10" customWidth="1"/>
    <col min="8" max="15" width="5.140625" style="27" customWidth="1"/>
    <col min="16" max="16" width="5.140625" style="17" customWidth="1"/>
    <col min="17" max="19" width="5.140625" style="27" customWidth="1"/>
    <col min="20" max="20" width="7.140625" style="8" customWidth="1"/>
    <col min="21" max="21" width="5.5703125" style="8" customWidth="1"/>
    <col min="22" max="22" width="8.7109375" style="8" customWidth="1"/>
  </cols>
  <sheetData>
    <row r="1" spans="1:22" ht="15.75" x14ac:dyDescent="0.25">
      <c r="A1" s="40" t="s">
        <v>171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22" ht="15.75" x14ac:dyDescent="0.25">
      <c r="B2" s="41" t="s">
        <v>206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8" t="s">
        <v>0</v>
      </c>
    </row>
    <row r="4" spans="1:22" s="14" customFormat="1" ht="25.5" x14ac:dyDescent="0.2">
      <c r="A4" s="11"/>
      <c r="B4" s="11"/>
      <c r="C4" s="12" t="s">
        <v>1</v>
      </c>
      <c r="D4" s="15">
        <v>3</v>
      </c>
      <c r="E4" s="15">
        <v>5</v>
      </c>
      <c r="F4" s="15">
        <v>4</v>
      </c>
      <c r="G4" s="16">
        <v>6</v>
      </c>
      <c r="H4" s="15">
        <v>6</v>
      </c>
      <c r="I4" s="15"/>
      <c r="J4" s="15"/>
      <c r="K4" s="15"/>
      <c r="L4" s="15"/>
      <c r="M4" s="15"/>
      <c r="N4" s="15"/>
      <c r="O4" s="15"/>
      <c r="P4" s="15">
        <v>6</v>
      </c>
      <c r="Q4" s="15"/>
      <c r="R4" s="15"/>
      <c r="S4" s="11"/>
      <c r="T4" s="13">
        <f>SUM(D4:S4)</f>
        <v>30</v>
      </c>
      <c r="U4" s="11"/>
      <c r="V4" s="11"/>
    </row>
    <row r="5" spans="1:22" s="14" customFormat="1" ht="99.75" customHeight="1" x14ac:dyDescent="0.2">
      <c r="A5" s="15" t="s">
        <v>2</v>
      </c>
      <c r="B5" s="15" t="s">
        <v>3</v>
      </c>
      <c r="C5" s="19" t="s">
        <v>4</v>
      </c>
      <c r="D5" s="3" t="s">
        <v>165</v>
      </c>
      <c r="E5" s="3" t="s">
        <v>166</v>
      </c>
      <c r="F5" s="3" t="s">
        <v>167</v>
      </c>
      <c r="G5" s="3" t="s">
        <v>168</v>
      </c>
      <c r="H5" s="3" t="s">
        <v>169</v>
      </c>
      <c r="I5" s="3"/>
      <c r="J5" s="3"/>
      <c r="K5" s="3"/>
      <c r="L5" s="3"/>
      <c r="M5" s="3"/>
      <c r="N5" s="3"/>
      <c r="O5" s="3"/>
      <c r="P5" s="3" t="s">
        <v>12</v>
      </c>
      <c r="Q5" s="3"/>
      <c r="R5" s="3"/>
      <c r="S5" s="23"/>
      <c r="T5" s="15"/>
      <c r="U5" s="24" t="s">
        <v>7</v>
      </c>
      <c r="V5" s="24" t="s">
        <v>8</v>
      </c>
    </row>
    <row r="6" spans="1:22" s="28" customFormat="1" ht="17.25" customHeight="1" x14ac:dyDescent="0.25">
      <c r="A6" s="39">
        <v>1</v>
      </c>
      <c r="B6" s="42" t="s">
        <v>160</v>
      </c>
      <c r="C6" s="6"/>
      <c r="D6" s="2">
        <v>93</v>
      </c>
      <c r="E6" s="2">
        <v>93</v>
      </c>
      <c r="F6" s="2">
        <v>92</v>
      </c>
      <c r="G6" s="2">
        <v>99</v>
      </c>
      <c r="H6" s="2">
        <v>94</v>
      </c>
      <c r="I6" s="2"/>
      <c r="J6" s="2"/>
      <c r="K6" s="2"/>
      <c r="L6" s="6"/>
      <c r="M6" s="6"/>
      <c r="N6" s="6"/>
      <c r="O6" s="6"/>
      <c r="P6" s="18">
        <v>95</v>
      </c>
      <c r="Q6" s="2"/>
      <c r="R6" s="2"/>
      <c r="S6" s="7"/>
      <c r="T6" s="9">
        <f t="shared" ref="T6:T16" si="0">((D6*$D$4+E6*$E$4+F6*$F$4+G6*$G$4+H6*$H$4+I6*$I$4+J6*$J$4+K6*$K$4+L6*$L$4+M6*$M$4+N6*$N$4+O6*$O$4+P6*$P$4+((Q6+R6)/2)*($Q$4+$R$4))/$T$4)*0.95</f>
        <v>89.933333333333337</v>
      </c>
      <c r="U6" s="1">
        <f>2</f>
        <v>2</v>
      </c>
      <c r="V6" s="9">
        <f t="shared" ref="V6:V16" si="1">T6+U6</f>
        <v>91.933333333333337</v>
      </c>
    </row>
    <row r="7" spans="1:22" s="28" customFormat="1" ht="17.25" customHeight="1" x14ac:dyDescent="0.25">
      <c r="A7" s="39">
        <v>2</v>
      </c>
      <c r="B7" s="42" t="s">
        <v>158</v>
      </c>
      <c r="C7" s="6"/>
      <c r="D7" s="2">
        <v>92</v>
      </c>
      <c r="E7" s="2">
        <v>90</v>
      </c>
      <c r="F7" s="2">
        <v>90</v>
      </c>
      <c r="G7" s="2">
        <v>98</v>
      </c>
      <c r="H7" s="2">
        <v>91</v>
      </c>
      <c r="I7" s="2"/>
      <c r="J7" s="2"/>
      <c r="K7" s="2"/>
      <c r="L7" s="6"/>
      <c r="M7" s="6"/>
      <c r="N7" s="6"/>
      <c r="O7" s="6"/>
      <c r="P7" s="18">
        <v>95</v>
      </c>
      <c r="Q7" s="2"/>
      <c r="R7" s="2"/>
      <c r="S7" s="7"/>
      <c r="T7" s="9">
        <f t="shared" si="0"/>
        <v>88.35</v>
      </c>
      <c r="U7" s="1"/>
      <c r="V7" s="9">
        <f t="shared" si="1"/>
        <v>88.35</v>
      </c>
    </row>
    <row r="8" spans="1:22" s="28" customFormat="1" ht="17.25" customHeight="1" x14ac:dyDescent="0.25">
      <c r="A8" s="39">
        <v>3</v>
      </c>
      <c r="B8" s="42" t="s">
        <v>161</v>
      </c>
      <c r="C8" s="4"/>
      <c r="D8" s="2">
        <v>91</v>
      </c>
      <c r="E8" s="2">
        <v>90</v>
      </c>
      <c r="F8" s="2">
        <v>90</v>
      </c>
      <c r="G8" s="2">
        <v>90</v>
      </c>
      <c r="H8" s="2">
        <v>93</v>
      </c>
      <c r="I8" s="2"/>
      <c r="J8" s="2"/>
      <c r="K8" s="2"/>
      <c r="L8" s="4"/>
      <c r="M8" s="4"/>
      <c r="N8" s="4"/>
      <c r="O8" s="4"/>
      <c r="P8" s="18">
        <v>90</v>
      </c>
      <c r="Q8" s="2"/>
      <c r="R8" s="2"/>
      <c r="S8" s="4"/>
      <c r="T8" s="9">
        <f t="shared" si="0"/>
        <v>86.164999999999992</v>
      </c>
      <c r="U8" s="1"/>
      <c r="V8" s="9">
        <f t="shared" si="1"/>
        <v>86.164999999999992</v>
      </c>
    </row>
    <row r="9" spans="1:22" s="28" customFormat="1" ht="17.25" customHeight="1" x14ac:dyDescent="0.25">
      <c r="A9" s="39">
        <v>4</v>
      </c>
      <c r="B9" s="42" t="s">
        <v>163</v>
      </c>
      <c r="C9" s="4"/>
      <c r="D9" s="2">
        <v>76</v>
      </c>
      <c r="E9" s="2">
        <v>75</v>
      </c>
      <c r="F9" s="2">
        <v>78</v>
      </c>
      <c r="G9" s="2">
        <v>91</v>
      </c>
      <c r="H9" s="2">
        <v>90</v>
      </c>
      <c r="I9" s="2"/>
      <c r="J9" s="2"/>
      <c r="K9" s="2"/>
      <c r="L9" s="22"/>
      <c r="M9" s="4"/>
      <c r="N9" s="4"/>
      <c r="O9" s="4"/>
      <c r="P9" s="18">
        <v>95</v>
      </c>
      <c r="Q9" s="2"/>
      <c r="R9" s="2"/>
      <c r="S9" s="4"/>
      <c r="T9" s="9">
        <f t="shared" si="0"/>
        <v>81.414999999999992</v>
      </c>
      <c r="U9" s="1"/>
      <c r="V9" s="9">
        <f t="shared" si="1"/>
        <v>81.414999999999992</v>
      </c>
    </row>
    <row r="10" spans="1:22" s="28" customFormat="1" ht="17.25" customHeight="1" x14ac:dyDescent="0.25">
      <c r="A10" s="39">
        <v>5</v>
      </c>
      <c r="B10" s="42" t="s">
        <v>157</v>
      </c>
      <c r="C10" s="6"/>
      <c r="D10" s="2">
        <v>76</v>
      </c>
      <c r="E10" s="2">
        <v>80</v>
      </c>
      <c r="F10" s="2">
        <v>77</v>
      </c>
      <c r="G10" s="2">
        <v>78</v>
      </c>
      <c r="H10" s="2">
        <v>85</v>
      </c>
      <c r="I10" s="2"/>
      <c r="J10" s="2"/>
      <c r="K10" s="2"/>
      <c r="L10" s="6"/>
      <c r="M10" s="6"/>
      <c r="N10" s="6"/>
      <c r="O10" s="6"/>
      <c r="P10" s="18">
        <v>90</v>
      </c>
      <c r="Q10" s="2"/>
      <c r="R10" s="2"/>
      <c r="S10" s="7"/>
      <c r="T10" s="9">
        <f t="shared" si="0"/>
        <v>77.709999999999994</v>
      </c>
      <c r="U10" s="1"/>
      <c r="V10" s="9">
        <f t="shared" si="1"/>
        <v>77.709999999999994</v>
      </c>
    </row>
    <row r="11" spans="1:22" s="28" customFormat="1" ht="17.25" customHeight="1" x14ac:dyDescent="0.25">
      <c r="A11" s="2">
        <v>6</v>
      </c>
      <c r="B11" s="42" t="s">
        <v>162</v>
      </c>
      <c r="C11" s="4"/>
      <c r="D11" s="2">
        <v>70</v>
      </c>
      <c r="E11" s="2">
        <v>75</v>
      </c>
      <c r="F11" s="2">
        <v>78</v>
      </c>
      <c r="G11" s="2">
        <v>75</v>
      </c>
      <c r="H11" s="2">
        <v>90</v>
      </c>
      <c r="I11" s="2"/>
      <c r="J11" s="2"/>
      <c r="K11" s="2"/>
      <c r="L11" s="22"/>
      <c r="M11" s="4"/>
      <c r="N11" s="4"/>
      <c r="O11" s="4"/>
      <c r="P11" s="18">
        <v>90</v>
      </c>
      <c r="Q11" s="2"/>
      <c r="R11" s="2"/>
      <c r="S11" s="4"/>
      <c r="T11" s="9">
        <f t="shared" si="0"/>
        <v>76.855000000000004</v>
      </c>
      <c r="U11" s="1"/>
      <c r="V11" s="9">
        <f t="shared" si="1"/>
        <v>76.855000000000004</v>
      </c>
    </row>
    <row r="12" spans="1:22" s="28" customFormat="1" ht="17.25" customHeight="1" x14ac:dyDescent="0.25">
      <c r="A12" s="39">
        <v>7</v>
      </c>
      <c r="B12" s="42" t="s">
        <v>155</v>
      </c>
      <c r="C12" s="6"/>
      <c r="D12" s="2">
        <v>77</v>
      </c>
      <c r="E12" s="2">
        <v>76</v>
      </c>
      <c r="F12" s="2">
        <v>77</v>
      </c>
      <c r="G12" s="2">
        <v>76</v>
      </c>
      <c r="H12" s="2">
        <v>80</v>
      </c>
      <c r="I12" s="2"/>
      <c r="J12" s="2"/>
      <c r="K12" s="2"/>
      <c r="L12" s="6"/>
      <c r="M12" s="6"/>
      <c r="N12" s="6"/>
      <c r="O12" s="6"/>
      <c r="P12" s="18">
        <v>90</v>
      </c>
      <c r="Q12" s="2"/>
      <c r="R12" s="2"/>
      <c r="S12" s="7"/>
      <c r="T12" s="9">
        <f t="shared" si="0"/>
        <v>75.841666666666654</v>
      </c>
      <c r="U12" s="1"/>
      <c r="V12" s="9">
        <f t="shared" si="1"/>
        <v>75.841666666666654</v>
      </c>
    </row>
    <row r="13" spans="1:22" s="28" customFormat="1" ht="17.25" customHeight="1" x14ac:dyDescent="0.25">
      <c r="A13" s="39">
        <v>8</v>
      </c>
      <c r="B13" s="42" t="s">
        <v>154</v>
      </c>
      <c r="C13" s="6"/>
      <c r="D13" s="2">
        <v>76</v>
      </c>
      <c r="E13" s="2">
        <v>76</v>
      </c>
      <c r="F13" s="2">
        <v>77</v>
      </c>
      <c r="G13" s="2">
        <v>76</v>
      </c>
      <c r="H13" s="2">
        <v>75</v>
      </c>
      <c r="I13" s="2"/>
      <c r="J13" s="2"/>
      <c r="K13" s="2"/>
      <c r="L13" s="6"/>
      <c r="M13" s="6"/>
      <c r="N13" s="6"/>
      <c r="O13" s="6"/>
      <c r="P13" s="18">
        <v>90</v>
      </c>
      <c r="Q13" s="2"/>
      <c r="R13" s="2"/>
      <c r="S13" s="7"/>
      <c r="T13" s="9">
        <f t="shared" si="0"/>
        <v>74.796666666666667</v>
      </c>
      <c r="U13" s="1"/>
      <c r="V13" s="9">
        <f t="shared" si="1"/>
        <v>74.796666666666667</v>
      </c>
    </row>
    <row r="14" spans="1:22" s="28" customFormat="1" ht="17.25" customHeight="1" x14ac:dyDescent="0.25">
      <c r="A14" s="39">
        <v>9</v>
      </c>
      <c r="B14" s="42" t="s">
        <v>164</v>
      </c>
      <c r="C14" s="4"/>
      <c r="D14" s="2">
        <v>79</v>
      </c>
      <c r="E14" s="2">
        <v>70</v>
      </c>
      <c r="F14" s="2">
        <v>70</v>
      </c>
      <c r="G14" s="2">
        <v>67</v>
      </c>
      <c r="H14" s="2">
        <v>76</v>
      </c>
      <c r="I14" s="2"/>
      <c r="J14" s="20"/>
      <c r="K14" s="20"/>
      <c r="L14" s="22"/>
      <c r="M14" s="4"/>
      <c r="N14" s="4"/>
      <c r="O14" s="4"/>
      <c r="P14" s="18">
        <v>95</v>
      </c>
      <c r="Q14" s="2"/>
      <c r="R14" s="2"/>
      <c r="S14" s="4"/>
      <c r="T14" s="9">
        <f t="shared" si="0"/>
        <v>72.674999999999997</v>
      </c>
      <c r="U14" s="1"/>
      <c r="V14" s="9">
        <f t="shared" si="1"/>
        <v>72.674999999999997</v>
      </c>
    </row>
    <row r="15" spans="1:22" s="28" customFormat="1" ht="17.25" customHeight="1" x14ac:dyDescent="0.25">
      <c r="A15" s="39">
        <v>10</v>
      </c>
      <c r="B15" s="42" t="s">
        <v>159</v>
      </c>
      <c r="C15" s="6"/>
      <c r="D15" s="2">
        <v>76</v>
      </c>
      <c r="E15" s="2">
        <v>68</v>
      </c>
      <c r="F15" s="2">
        <v>70</v>
      </c>
      <c r="G15" s="2">
        <v>62</v>
      </c>
      <c r="H15" s="2">
        <v>77</v>
      </c>
      <c r="I15" s="2"/>
      <c r="J15" s="2"/>
      <c r="K15" s="2"/>
      <c r="L15" s="6"/>
      <c r="M15" s="6"/>
      <c r="N15" s="6"/>
      <c r="O15" s="6"/>
      <c r="P15" s="18">
        <v>75</v>
      </c>
      <c r="Q15" s="2"/>
      <c r="R15" s="2"/>
      <c r="S15" s="7"/>
      <c r="T15" s="9">
        <f t="shared" si="0"/>
        <v>67.513333333333321</v>
      </c>
      <c r="U15" s="1"/>
      <c r="V15" s="9">
        <f t="shared" si="1"/>
        <v>67.513333333333321</v>
      </c>
    </row>
    <row r="16" spans="1:22" s="28" customFormat="1" ht="17.25" customHeight="1" x14ac:dyDescent="0.25">
      <c r="A16" s="39">
        <v>11</v>
      </c>
      <c r="B16" s="42" t="s">
        <v>156</v>
      </c>
      <c r="C16" s="6"/>
      <c r="D16" s="2">
        <v>72</v>
      </c>
      <c r="E16" s="2">
        <v>70</v>
      </c>
      <c r="F16" s="2">
        <v>69</v>
      </c>
      <c r="G16" s="2">
        <v>67</v>
      </c>
      <c r="H16" s="2">
        <v>65</v>
      </c>
      <c r="I16" s="2"/>
      <c r="J16" s="2"/>
      <c r="K16" s="2"/>
      <c r="L16" s="6"/>
      <c r="M16" s="6"/>
      <c r="N16" s="6"/>
      <c r="O16" s="6"/>
      <c r="P16" s="18">
        <v>80</v>
      </c>
      <c r="Q16" s="2"/>
      <c r="R16" s="2"/>
      <c r="S16" s="7"/>
      <c r="T16" s="9">
        <f t="shared" si="0"/>
        <v>66.943333333333328</v>
      </c>
      <c r="U16" s="1"/>
      <c r="V16" s="9">
        <f t="shared" si="1"/>
        <v>66.943333333333328</v>
      </c>
    </row>
    <row r="17" spans="2:2" x14ac:dyDescent="0.25">
      <c r="B17" s="43"/>
    </row>
  </sheetData>
  <sortState xmlns:xlrd2="http://schemas.microsoft.com/office/spreadsheetml/2017/richdata2" ref="A6:V16">
    <sortCondition descending="1" ref="V6:V16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B25DD-6430-49DB-B7A7-B8E5DC612CFC}">
  <dimension ref="A1:V16"/>
  <sheetViews>
    <sheetView topLeftCell="A5" workbookViewId="0">
      <selection activeCell="B6" sqref="B6:B16"/>
    </sheetView>
  </sheetViews>
  <sheetFormatPr defaultRowHeight="15" x14ac:dyDescent="0.25"/>
  <cols>
    <col min="1" max="1" width="5.85546875" style="27" customWidth="1"/>
    <col min="2" max="2" width="33.42578125" style="27" customWidth="1"/>
    <col min="3" max="3" width="8" style="27" customWidth="1"/>
    <col min="4" max="6" width="5.140625" style="27" customWidth="1"/>
    <col min="7" max="7" width="5.140625" style="10" customWidth="1"/>
    <col min="8" max="19" width="5.140625" style="27" customWidth="1"/>
    <col min="20" max="20" width="7.140625" style="8" customWidth="1"/>
    <col min="21" max="21" width="5.5703125" style="8" customWidth="1"/>
    <col min="22" max="22" width="8.7109375" style="8" customWidth="1"/>
  </cols>
  <sheetData>
    <row r="1" spans="1:22" ht="15.75" x14ac:dyDescent="0.25">
      <c r="A1" s="40" t="s">
        <v>202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22" ht="15.75" x14ac:dyDescent="0.25">
      <c r="B2" s="41" t="s">
        <v>11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8" t="s">
        <v>0</v>
      </c>
    </row>
    <row r="4" spans="1:22" s="14" customFormat="1" ht="25.5" x14ac:dyDescent="0.2">
      <c r="A4" s="11"/>
      <c r="B4" s="11"/>
      <c r="C4" s="12" t="s">
        <v>1</v>
      </c>
      <c r="D4" s="15">
        <v>3</v>
      </c>
      <c r="E4" s="15">
        <v>3</v>
      </c>
      <c r="F4" s="15">
        <v>4</v>
      </c>
      <c r="G4" s="16">
        <v>5</v>
      </c>
      <c r="H4" s="15">
        <v>4</v>
      </c>
      <c r="I4" s="15"/>
      <c r="J4" s="15"/>
      <c r="K4" s="15"/>
      <c r="L4" s="15"/>
      <c r="M4" s="15"/>
      <c r="N4" s="15"/>
      <c r="O4" s="15"/>
      <c r="P4" s="15"/>
      <c r="Q4" s="15">
        <v>6</v>
      </c>
      <c r="R4" s="15">
        <v>1</v>
      </c>
      <c r="S4" s="11"/>
      <c r="T4" s="13">
        <f>SUM(D4:S4)</f>
        <v>26</v>
      </c>
      <c r="U4" s="11"/>
      <c r="V4" s="11"/>
    </row>
    <row r="5" spans="1:22" s="14" customFormat="1" ht="112.5" customHeight="1" x14ac:dyDescent="0.2">
      <c r="A5" s="15" t="s">
        <v>2</v>
      </c>
      <c r="B5" s="15" t="s">
        <v>3</v>
      </c>
      <c r="C5" s="19" t="s">
        <v>4</v>
      </c>
      <c r="D5" s="3" t="s">
        <v>195</v>
      </c>
      <c r="E5" s="3" t="s">
        <v>196</v>
      </c>
      <c r="F5" s="3" t="s">
        <v>197</v>
      </c>
      <c r="G5" s="3" t="s">
        <v>198</v>
      </c>
      <c r="H5" s="3" t="s">
        <v>199</v>
      </c>
      <c r="I5" s="3"/>
      <c r="J5" s="3"/>
      <c r="K5" s="3"/>
      <c r="L5" s="24"/>
      <c r="M5" s="24"/>
      <c r="N5" s="24"/>
      <c r="O5" s="24"/>
      <c r="P5" s="24"/>
      <c r="Q5" s="3" t="s">
        <v>200</v>
      </c>
      <c r="R5" s="3" t="s">
        <v>201</v>
      </c>
      <c r="S5" s="23"/>
      <c r="T5" s="15"/>
      <c r="U5" s="24" t="s">
        <v>7</v>
      </c>
      <c r="V5" s="24" t="s">
        <v>8</v>
      </c>
    </row>
    <row r="6" spans="1:22" s="28" customFormat="1" ht="16.5" customHeight="1" x14ac:dyDescent="0.25">
      <c r="A6" s="2">
        <v>1</v>
      </c>
      <c r="B6" s="42" t="s">
        <v>193</v>
      </c>
      <c r="C6" s="6"/>
      <c r="D6" s="2">
        <v>92</v>
      </c>
      <c r="E6" s="2">
        <v>92</v>
      </c>
      <c r="F6" s="2">
        <v>94</v>
      </c>
      <c r="G6" s="2">
        <v>98</v>
      </c>
      <c r="H6" s="2">
        <v>92</v>
      </c>
      <c r="I6" s="2"/>
      <c r="J6" s="2"/>
      <c r="K6" s="2"/>
      <c r="L6" s="6"/>
      <c r="M6" s="6"/>
      <c r="N6" s="6"/>
      <c r="O6" s="6"/>
      <c r="P6" s="6"/>
      <c r="Q6" s="2">
        <v>95</v>
      </c>
      <c r="R6" s="2">
        <v>93</v>
      </c>
      <c r="S6" s="7"/>
      <c r="T6" s="9">
        <f t="shared" ref="T6:T16" si="0">((D6*$D$4+E6*$E$4+F6*$F$4+G6*$G$4+H6*$H$4+I6*$I$4+J6*$J$4+K6*$K$4+L6*$L$4+M6*$M$4+N6*$N$4+O6*$O$4+P6*$P$4+((Q6+R6)/2)*($Q$4+$R$4))/$T$4)*0.95</f>
        <v>89.3</v>
      </c>
      <c r="U6" s="1">
        <f>2</f>
        <v>2</v>
      </c>
      <c r="V6" s="9">
        <f t="shared" ref="V6:V16" si="1">T6+U6</f>
        <v>91.3</v>
      </c>
    </row>
    <row r="7" spans="1:22" s="28" customFormat="1" ht="16.5" customHeight="1" x14ac:dyDescent="0.25">
      <c r="A7" s="2">
        <v>2</v>
      </c>
      <c r="B7" s="42" t="s">
        <v>185</v>
      </c>
      <c r="C7" s="6"/>
      <c r="D7" s="2">
        <v>81</v>
      </c>
      <c r="E7" s="2">
        <v>90</v>
      </c>
      <c r="F7" s="2">
        <v>92</v>
      </c>
      <c r="G7" s="2">
        <v>96</v>
      </c>
      <c r="H7" s="2">
        <v>91</v>
      </c>
      <c r="I7" s="2"/>
      <c r="J7" s="2"/>
      <c r="K7" s="2"/>
      <c r="L7" s="6"/>
      <c r="M7" s="6"/>
      <c r="N7" s="6"/>
      <c r="O7" s="6"/>
      <c r="P7" s="6"/>
      <c r="Q7" s="2">
        <v>90</v>
      </c>
      <c r="R7" s="2">
        <v>90</v>
      </c>
      <c r="S7" s="7"/>
      <c r="T7" s="9">
        <f t="shared" si="0"/>
        <v>86.04807692307692</v>
      </c>
      <c r="U7" s="1"/>
      <c r="V7" s="9">
        <f t="shared" si="1"/>
        <v>86.04807692307692</v>
      </c>
    </row>
    <row r="8" spans="1:22" s="28" customFormat="1" ht="27" customHeight="1" x14ac:dyDescent="0.25">
      <c r="A8" s="2">
        <v>3</v>
      </c>
      <c r="B8" s="42" t="s">
        <v>194</v>
      </c>
      <c r="C8" s="6"/>
      <c r="D8" s="2">
        <v>90</v>
      </c>
      <c r="E8" s="2">
        <v>90</v>
      </c>
      <c r="F8" s="2">
        <v>88</v>
      </c>
      <c r="G8" s="2">
        <v>90</v>
      </c>
      <c r="H8" s="2">
        <v>91</v>
      </c>
      <c r="I8" s="2"/>
      <c r="J8" s="2"/>
      <c r="K8" s="2"/>
      <c r="L8" s="6"/>
      <c r="M8" s="6"/>
      <c r="N8" s="6"/>
      <c r="O8" s="6"/>
      <c r="P8" s="6"/>
      <c r="Q8" s="2">
        <v>90</v>
      </c>
      <c r="R8" s="2">
        <v>90</v>
      </c>
      <c r="S8" s="7"/>
      <c r="T8" s="9">
        <f t="shared" si="0"/>
        <v>85.353846153846149</v>
      </c>
      <c r="U8" s="1"/>
      <c r="V8" s="9">
        <f t="shared" si="1"/>
        <v>85.353846153846149</v>
      </c>
    </row>
    <row r="9" spans="1:22" s="28" customFormat="1" ht="16.5" customHeight="1" x14ac:dyDescent="0.25">
      <c r="A9" s="2">
        <v>4</v>
      </c>
      <c r="B9" s="42" t="s">
        <v>191</v>
      </c>
      <c r="C9" s="6"/>
      <c r="D9" s="2">
        <v>69</v>
      </c>
      <c r="E9" s="2">
        <v>92</v>
      </c>
      <c r="F9" s="2">
        <v>92</v>
      </c>
      <c r="G9" s="2">
        <v>95</v>
      </c>
      <c r="H9" s="2">
        <v>92</v>
      </c>
      <c r="I9" s="2"/>
      <c r="J9" s="2"/>
      <c r="K9" s="2"/>
      <c r="L9" s="6"/>
      <c r="M9" s="6"/>
      <c r="N9" s="6"/>
      <c r="O9" s="6"/>
      <c r="P9" s="6"/>
      <c r="Q9" s="2">
        <v>91</v>
      </c>
      <c r="R9" s="2">
        <v>91</v>
      </c>
      <c r="S9" s="7"/>
      <c r="T9" s="9">
        <f t="shared" si="0"/>
        <v>85.171153846153842</v>
      </c>
      <c r="U9" s="1"/>
      <c r="V9" s="9">
        <f t="shared" si="1"/>
        <v>85.171153846153842</v>
      </c>
    </row>
    <row r="10" spans="1:22" s="28" customFormat="1" ht="16.5" customHeight="1" x14ac:dyDescent="0.25">
      <c r="A10" s="2">
        <v>5</v>
      </c>
      <c r="B10" s="42" t="s">
        <v>192</v>
      </c>
      <c r="C10" s="6"/>
      <c r="D10" s="2">
        <v>79</v>
      </c>
      <c r="E10" s="2">
        <v>80</v>
      </c>
      <c r="F10" s="2">
        <v>90</v>
      </c>
      <c r="G10" s="2">
        <v>82</v>
      </c>
      <c r="H10" s="2">
        <v>79</v>
      </c>
      <c r="I10" s="20"/>
      <c r="J10" s="20"/>
      <c r="K10" s="20"/>
      <c r="L10" s="6"/>
      <c r="M10" s="6"/>
      <c r="N10" s="6"/>
      <c r="O10" s="6"/>
      <c r="P10" s="6"/>
      <c r="Q10" s="2">
        <v>90</v>
      </c>
      <c r="R10" s="2">
        <v>90</v>
      </c>
      <c r="S10" s="7"/>
      <c r="T10" s="9">
        <f t="shared" si="0"/>
        <v>80.128846153846141</v>
      </c>
      <c r="U10" s="1"/>
      <c r="V10" s="9">
        <f t="shared" si="1"/>
        <v>80.128846153846141</v>
      </c>
    </row>
    <row r="11" spans="1:22" s="28" customFormat="1" ht="16.5" customHeight="1" x14ac:dyDescent="0.25">
      <c r="A11" s="2">
        <v>6</v>
      </c>
      <c r="B11" s="42" t="s">
        <v>184</v>
      </c>
      <c r="C11" s="6"/>
      <c r="D11" s="2">
        <v>80</v>
      </c>
      <c r="E11" s="2">
        <v>76</v>
      </c>
      <c r="F11" s="2">
        <v>80</v>
      </c>
      <c r="G11" s="2">
        <v>94</v>
      </c>
      <c r="H11" s="2">
        <v>75</v>
      </c>
      <c r="I11" s="2"/>
      <c r="J11" s="2"/>
      <c r="K11" s="2"/>
      <c r="L11" s="6"/>
      <c r="M11" s="6"/>
      <c r="N11" s="6"/>
      <c r="O11" s="6"/>
      <c r="P11" s="6"/>
      <c r="Q11" s="2">
        <v>90</v>
      </c>
      <c r="R11" s="2">
        <v>91</v>
      </c>
      <c r="S11" s="7"/>
      <c r="T11" s="9">
        <f t="shared" si="0"/>
        <v>80.07403846153845</v>
      </c>
      <c r="U11" s="1"/>
      <c r="V11" s="9">
        <f t="shared" si="1"/>
        <v>80.07403846153845</v>
      </c>
    </row>
    <row r="12" spans="1:22" s="28" customFormat="1" ht="16.5" customHeight="1" x14ac:dyDescent="0.25">
      <c r="A12" s="2">
        <v>7</v>
      </c>
      <c r="B12" s="42" t="s">
        <v>190</v>
      </c>
      <c r="C12" s="6"/>
      <c r="D12" s="2">
        <v>71</v>
      </c>
      <c r="E12" s="2">
        <v>75</v>
      </c>
      <c r="F12" s="2">
        <v>90</v>
      </c>
      <c r="G12" s="2">
        <v>96</v>
      </c>
      <c r="H12" s="2">
        <v>75</v>
      </c>
      <c r="I12" s="2"/>
      <c r="J12" s="2"/>
      <c r="K12" s="2"/>
      <c r="L12" s="6"/>
      <c r="M12" s="6"/>
      <c r="N12" s="6"/>
      <c r="O12" s="6"/>
      <c r="P12" s="6"/>
      <c r="Q12" s="2">
        <v>75</v>
      </c>
      <c r="R12" s="2">
        <v>75</v>
      </c>
      <c r="S12" s="7"/>
      <c r="T12" s="9">
        <f t="shared" si="0"/>
        <v>76.840384615384608</v>
      </c>
      <c r="U12" s="1"/>
      <c r="V12" s="9">
        <f t="shared" si="1"/>
        <v>76.840384615384608</v>
      </c>
    </row>
    <row r="13" spans="1:22" s="28" customFormat="1" ht="16.5" customHeight="1" x14ac:dyDescent="0.25">
      <c r="A13" s="2">
        <v>8</v>
      </c>
      <c r="B13" s="42" t="s">
        <v>189</v>
      </c>
      <c r="C13" s="6"/>
      <c r="D13" s="2">
        <v>79</v>
      </c>
      <c r="E13" s="2">
        <v>78</v>
      </c>
      <c r="F13" s="2">
        <v>87</v>
      </c>
      <c r="G13" s="2">
        <v>82</v>
      </c>
      <c r="H13" s="2">
        <v>75</v>
      </c>
      <c r="I13" s="2"/>
      <c r="J13" s="2"/>
      <c r="K13" s="2"/>
      <c r="L13" s="6"/>
      <c r="M13" s="6"/>
      <c r="N13" s="6"/>
      <c r="O13" s="6"/>
      <c r="P13" s="6"/>
      <c r="Q13" s="2">
        <v>80</v>
      </c>
      <c r="R13" s="2">
        <v>80</v>
      </c>
      <c r="S13" s="7"/>
      <c r="T13" s="9">
        <f t="shared" si="0"/>
        <v>76.328846153846143</v>
      </c>
      <c r="U13" s="1"/>
      <c r="V13" s="9">
        <f t="shared" si="1"/>
        <v>76.328846153846143</v>
      </c>
    </row>
    <row r="14" spans="1:22" s="28" customFormat="1" ht="16.5" customHeight="1" x14ac:dyDescent="0.25">
      <c r="A14" s="2">
        <v>9</v>
      </c>
      <c r="B14" s="42" t="s">
        <v>187</v>
      </c>
      <c r="C14" s="6"/>
      <c r="D14" s="2">
        <v>81</v>
      </c>
      <c r="E14" s="2">
        <v>77</v>
      </c>
      <c r="F14" s="2">
        <v>75</v>
      </c>
      <c r="G14" s="2">
        <v>82</v>
      </c>
      <c r="H14" s="2">
        <v>75</v>
      </c>
      <c r="I14" s="2"/>
      <c r="J14" s="2"/>
      <c r="K14" s="2"/>
      <c r="L14" s="6"/>
      <c r="M14" s="6"/>
      <c r="N14" s="6"/>
      <c r="O14" s="6"/>
      <c r="P14" s="6"/>
      <c r="Q14" s="2">
        <v>78</v>
      </c>
      <c r="R14" s="2">
        <v>78</v>
      </c>
      <c r="S14" s="7"/>
      <c r="T14" s="9">
        <f t="shared" si="0"/>
        <v>74.17307692307692</v>
      </c>
      <c r="U14" s="1"/>
      <c r="V14" s="9">
        <f t="shared" si="1"/>
        <v>74.17307692307692</v>
      </c>
    </row>
    <row r="15" spans="1:22" s="28" customFormat="1" ht="16.5" customHeight="1" x14ac:dyDescent="0.25">
      <c r="A15" s="2">
        <v>10</v>
      </c>
      <c r="B15" s="42" t="s">
        <v>186</v>
      </c>
      <c r="C15" s="6"/>
      <c r="D15" s="2">
        <v>81</v>
      </c>
      <c r="E15" s="2">
        <v>76</v>
      </c>
      <c r="F15" s="2">
        <v>82</v>
      </c>
      <c r="G15" s="2">
        <v>85</v>
      </c>
      <c r="H15" s="2">
        <v>76</v>
      </c>
      <c r="I15" s="2"/>
      <c r="J15" s="2"/>
      <c r="K15" s="2"/>
      <c r="L15" s="6"/>
      <c r="M15" s="6"/>
      <c r="N15" s="6"/>
      <c r="O15" s="6"/>
      <c r="P15" s="6"/>
      <c r="Q15" s="2">
        <v>70</v>
      </c>
      <c r="R15" s="2">
        <v>70</v>
      </c>
      <c r="S15" s="7"/>
      <c r="T15" s="9">
        <f t="shared" si="0"/>
        <v>73.734615384615381</v>
      </c>
      <c r="U15" s="1"/>
      <c r="V15" s="9">
        <f t="shared" si="1"/>
        <v>73.734615384615381</v>
      </c>
    </row>
    <row r="16" spans="1:22" s="28" customFormat="1" ht="16.5" customHeight="1" x14ac:dyDescent="0.25">
      <c r="A16" s="2">
        <v>11</v>
      </c>
      <c r="B16" s="42" t="s">
        <v>188</v>
      </c>
      <c r="C16" s="6"/>
      <c r="D16" s="2">
        <v>71</v>
      </c>
      <c r="E16" s="2">
        <v>77</v>
      </c>
      <c r="F16" s="2">
        <v>77</v>
      </c>
      <c r="G16" s="2">
        <v>81</v>
      </c>
      <c r="H16" s="2">
        <v>75</v>
      </c>
      <c r="I16" s="2"/>
      <c r="J16" s="2"/>
      <c r="K16" s="2"/>
      <c r="L16" s="6"/>
      <c r="M16" s="6"/>
      <c r="N16" s="6"/>
      <c r="O16" s="6"/>
      <c r="P16" s="6"/>
      <c r="Q16" s="2">
        <v>79</v>
      </c>
      <c r="R16" s="2">
        <v>79</v>
      </c>
      <c r="S16" s="7"/>
      <c r="T16" s="9">
        <f t="shared" si="0"/>
        <v>73.442307692307693</v>
      </c>
      <c r="U16" s="1"/>
      <c r="V16" s="9">
        <f t="shared" si="1"/>
        <v>73.442307692307693</v>
      </c>
    </row>
  </sheetData>
  <sortState xmlns:xlrd2="http://schemas.microsoft.com/office/spreadsheetml/2017/richdata2" ref="A6:V16">
    <sortCondition descending="1" ref="V6:V16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Маш-11</vt:lpstr>
      <vt:lpstr>Маш-23сп</vt:lpstr>
      <vt:lpstr>Маш-21,22</vt:lpstr>
      <vt:lpstr>Маш-33сп, 34сп</vt:lpstr>
      <vt:lpstr>Маш-31,32</vt:lpstr>
      <vt:lpstr>Маш-42сп</vt:lpstr>
      <vt:lpstr>Маш-41</vt:lpstr>
      <vt:lpstr>Маш-51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2026-01-28T07:43:11Z</cp:lastPrinted>
  <dcterms:created xsi:type="dcterms:W3CDTF">2026-01-27T13:10:02Z</dcterms:created>
  <dcterms:modified xsi:type="dcterms:W3CDTF">2026-02-03T14:29:01Z</dcterms:modified>
</cp:coreProperties>
</file>